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2006 and 2016 ugc arrears\"/>
    </mc:Choice>
  </mc:AlternateContent>
  <xr:revisionPtr revIDLastSave="0" documentId="13_ncr:1_{B8327289-5A5D-4509-AD71-2BF9A9BBCEA8}" xr6:coauthVersionLast="47" xr6:coauthVersionMax="47" xr10:uidLastSave="{00000000-0000-0000-0000-000000000000}"/>
  <bookViews>
    <workbookView xWindow="-120" yWindow="-120" windowWidth="24240" windowHeight="13140" activeTab="3" xr2:uid="{45FE149E-A776-4395-841C-5B01EED0F1A6}"/>
  </bookViews>
  <sheets>
    <sheet name="FINAL ANNEXURE 1" sheetId="1" r:id="rId1"/>
    <sheet name="FINAL ANNEXURE 2" sheetId="3" r:id="rId2"/>
    <sheet name="F ANNEXURE 3" sheetId="6" r:id="rId3"/>
    <sheet name="ANNEXURE-4" sheetId="7" r:id="rId4"/>
  </sheets>
  <definedNames>
    <definedName name="_xlnm.Print_Area" localSheetId="3">'ANNEXURE-4'!$B$1:$C$33</definedName>
    <definedName name="_xlnm.Print_Area" localSheetId="2">'F ANNEXURE 3'!$A$1:$S$17</definedName>
    <definedName name="_xlnm.Print_Area" localSheetId="0">'FINAL ANNEXURE 1'!$A$1:$J$67</definedName>
    <definedName name="_xlnm.Print_Area" localSheetId="1">'FINAL ANNEXURE 2'!$A$1:$K$58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7" l="1"/>
  <c r="C26" i="7"/>
  <c r="C22" i="7"/>
  <c r="C23" i="7" s="1"/>
  <c r="C17" i="7"/>
  <c r="N10" i="6"/>
  <c r="O10" i="6"/>
  <c r="S10" i="6" s="1"/>
  <c r="P10" i="6"/>
  <c r="Q10" i="6"/>
  <c r="N11" i="6"/>
  <c r="S11" i="6" s="1"/>
  <c r="O11" i="6"/>
  <c r="P11" i="6"/>
  <c r="Q11" i="6"/>
  <c r="R11" i="6"/>
  <c r="N12" i="6"/>
  <c r="O12" i="6"/>
  <c r="P12" i="6"/>
  <c r="Q12" i="6"/>
  <c r="N13" i="6"/>
  <c r="S13" i="6" s="1"/>
  <c r="O13" i="6"/>
  <c r="P13" i="6"/>
  <c r="Q13" i="6"/>
  <c r="N14" i="6"/>
  <c r="O14" i="6"/>
  <c r="S14" i="6" s="1"/>
  <c r="P14" i="6"/>
  <c r="Q14" i="6"/>
  <c r="N15" i="6"/>
  <c r="O15" i="6"/>
  <c r="P15" i="6"/>
  <c r="Q15" i="6"/>
  <c r="R15" i="6"/>
  <c r="N16" i="6"/>
  <c r="O16" i="6"/>
  <c r="P16" i="6"/>
  <c r="Q16" i="6"/>
  <c r="Q9" i="6"/>
  <c r="P9" i="6"/>
  <c r="O9" i="6"/>
  <c r="S9" i="6" s="1"/>
  <c r="N9" i="6"/>
  <c r="N17" i="6" s="1"/>
  <c r="M10" i="6"/>
  <c r="M11" i="6"/>
  <c r="M12" i="6"/>
  <c r="R12" i="6" s="1"/>
  <c r="M13" i="6"/>
  <c r="M14" i="6"/>
  <c r="M15" i="6"/>
  <c r="M16" i="6"/>
  <c r="R16" i="6" s="1"/>
  <c r="M9" i="6"/>
  <c r="E17" i="6"/>
  <c r="F17" i="6"/>
  <c r="G17" i="6"/>
  <c r="I17" i="6"/>
  <c r="D17" i="6"/>
  <c r="H10" i="6"/>
  <c r="R10" i="6" s="1"/>
  <c r="H11" i="6"/>
  <c r="H12" i="6"/>
  <c r="H13" i="6"/>
  <c r="R13" i="6" s="1"/>
  <c r="H14" i="6"/>
  <c r="R14" i="6" s="1"/>
  <c r="H15" i="6"/>
  <c r="H16" i="6"/>
  <c r="H9" i="6"/>
  <c r="C67" i="1"/>
  <c r="H10" i="1"/>
  <c r="E58" i="1"/>
  <c r="D58" i="1"/>
  <c r="G58" i="1"/>
  <c r="D49" i="3"/>
  <c r="F49" i="3"/>
  <c r="G49" i="3"/>
  <c r="H53" i="1"/>
  <c r="H54" i="1"/>
  <c r="I54" i="1" s="1"/>
  <c r="J54" i="1" s="1"/>
  <c r="H55" i="1"/>
  <c r="I55" i="1" s="1"/>
  <c r="H56" i="1"/>
  <c r="I56" i="1" s="1"/>
  <c r="H57" i="1"/>
  <c r="H52" i="1"/>
  <c r="I52" i="1" s="1"/>
  <c r="J52" i="1" s="1"/>
  <c r="H47" i="1"/>
  <c r="I47" i="1" s="1"/>
  <c r="H48" i="1"/>
  <c r="H49" i="1"/>
  <c r="I49" i="1" s="1"/>
  <c r="H50" i="1"/>
  <c r="I50" i="1" s="1"/>
  <c r="J50" i="1" s="1"/>
  <c r="H51" i="1"/>
  <c r="I51" i="1" s="1"/>
  <c r="H46" i="1"/>
  <c r="I46" i="1" s="1"/>
  <c r="J46" i="1" s="1"/>
  <c r="H41" i="1"/>
  <c r="H42" i="1"/>
  <c r="I42" i="1" s="1"/>
  <c r="J42" i="1" s="1"/>
  <c r="H43" i="1"/>
  <c r="I43" i="1" s="1"/>
  <c r="H44" i="1"/>
  <c r="I44" i="1" s="1"/>
  <c r="H45" i="1"/>
  <c r="H40" i="1"/>
  <c r="I40" i="1" s="1"/>
  <c r="J40" i="1" s="1"/>
  <c r="H35" i="1"/>
  <c r="I35" i="1" s="1"/>
  <c r="H36" i="1"/>
  <c r="H37" i="1"/>
  <c r="H38" i="1"/>
  <c r="H39" i="1"/>
  <c r="I39" i="1" s="1"/>
  <c r="H34" i="1"/>
  <c r="H29" i="1"/>
  <c r="H30" i="1"/>
  <c r="I30" i="1" s="1"/>
  <c r="J30" i="1" s="1"/>
  <c r="H31" i="1"/>
  <c r="I31" i="1" s="1"/>
  <c r="H32" i="1"/>
  <c r="I32" i="1" s="1"/>
  <c r="H33" i="1"/>
  <c r="H28" i="1"/>
  <c r="I28" i="1" s="1"/>
  <c r="J28" i="1" s="1"/>
  <c r="H23" i="1"/>
  <c r="I23" i="1" s="1"/>
  <c r="H24" i="1"/>
  <c r="H25" i="1"/>
  <c r="H26" i="1"/>
  <c r="I26" i="1" s="1"/>
  <c r="J26" i="1" s="1"/>
  <c r="H27" i="1"/>
  <c r="I27" i="1" s="1"/>
  <c r="H22" i="1"/>
  <c r="I22" i="1" s="1"/>
  <c r="H17" i="1"/>
  <c r="I17" i="1" s="1"/>
  <c r="H18" i="1"/>
  <c r="H19" i="1"/>
  <c r="I19" i="1" s="1"/>
  <c r="H20" i="1"/>
  <c r="I20" i="1" s="1"/>
  <c r="H21" i="1"/>
  <c r="H16" i="1"/>
  <c r="I16" i="1" s="1"/>
  <c r="J16" i="1" s="1"/>
  <c r="I57" i="1"/>
  <c r="I53" i="1"/>
  <c r="I41" i="1"/>
  <c r="I37" i="1"/>
  <c r="I34" i="1"/>
  <c r="I29" i="1"/>
  <c r="H15" i="1"/>
  <c r="I15" i="1" s="1"/>
  <c r="J15" i="1" s="1"/>
  <c r="H14" i="1"/>
  <c r="H13" i="1"/>
  <c r="I13" i="1" s="1"/>
  <c r="J13" i="1" s="1"/>
  <c r="H12" i="1"/>
  <c r="I12" i="1" s="1"/>
  <c r="H11" i="1"/>
  <c r="I11" i="1" s="1"/>
  <c r="J11" i="1" s="1"/>
  <c r="I14" i="1"/>
  <c r="I25" i="1"/>
  <c r="I33" i="1"/>
  <c r="I38" i="1"/>
  <c r="J38" i="1" s="1"/>
  <c r="I10" i="1"/>
  <c r="I18" i="1"/>
  <c r="J18" i="1" s="1"/>
  <c r="I21" i="1"/>
  <c r="I24" i="1"/>
  <c r="J24" i="1" s="1"/>
  <c r="I36" i="1"/>
  <c r="I45" i="1"/>
  <c r="I48" i="1"/>
  <c r="J48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10" i="1"/>
  <c r="H11" i="3"/>
  <c r="I11" i="3" s="1"/>
  <c r="H12" i="3"/>
  <c r="H13" i="3"/>
  <c r="H14" i="3"/>
  <c r="I14" i="3" s="1"/>
  <c r="J14" i="3" s="1"/>
  <c r="H15" i="3"/>
  <c r="I15" i="3" s="1"/>
  <c r="H16" i="3"/>
  <c r="I16" i="3" s="1"/>
  <c r="H17" i="3"/>
  <c r="H18" i="3"/>
  <c r="I18" i="3" s="1"/>
  <c r="J18" i="3" s="1"/>
  <c r="H19" i="3"/>
  <c r="I19" i="3" s="1"/>
  <c r="H20" i="3"/>
  <c r="H21" i="3"/>
  <c r="H22" i="3"/>
  <c r="I22" i="3" s="1"/>
  <c r="J22" i="3" s="1"/>
  <c r="H23" i="3"/>
  <c r="I23" i="3" s="1"/>
  <c r="H24" i="3"/>
  <c r="H25" i="3"/>
  <c r="H26" i="3"/>
  <c r="I26" i="3" s="1"/>
  <c r="J26" i="3" s="1"/>
  <c r="H27" i="3"/>
  <c r="I27" i="3" s="1"/>
  <c r="H28" i="3"/>
  <c r="I28" i="3" s="1"/>
  <c r="H29" i="3"/>
  <c r="H30" i="3"/>
  <c r="H31" i="3"/>
  <c r="I31" i="3" s="1"/>
  <c r="H32" i="3"/>
  <c r="H33" i="3"/>
  <c r="I33" i="3" s="1"/>
  <c r="H34" i="3"/>
  <c r="H35" i="3"/>
  <c r="I35" i="3" s="1"/>
  <c r="H36" i="3"/>
  <c r="H37" i="3"/>
  <c r="I37" i="3" s="1"/>
  <c r="H38" i="3"/>
  <c r="H39" i="3"/>
  <c r="I39" i="3" s="1"/>
  <c r="H40" i="3"/>
  <c r="I40" i="3" s="1"/>
  <c r="H41" i="3"/>
  <c r="H42" i="3"/>
  <c r="I42" i="3" s="1"/>
  <c r="H43" i="3"/>
  <c r="I43" i="3" s="1"/>
  <c r="H44" i="3"/>
  <c r="H45" i="3"/>
  <c r="H46" i="3"/>
  <c r="H47" i="3"/>
  <c r="I47" i="3" s="1"/>
  <c r="H48" i="3"/>
  <c r="I48" i="3" s="1"/>
  <c r="H10" i="3"/>
  <c r="I10" i="3" s="1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10" i="3"/>
  <c r="C58" i="3"/>
  <c r="S15" i="6"/>
  <c r="S16" i="6"/>
  <c r="H17" i="6" l="1"/>
  <c r="O17" i="6"/>
  <c r="P17" i="6"/>
  <c r="Q17" i="6"/>
  <c r="R9" i="6"/>
  <c r="R17" i="6" s="1"/>
  <c r="S12" i="6"/>
  <c r="S17" i="6" s="1"/>
  <c r="J17" i="6"/>
  <c r="K17" i="6"/>
  <c r="E49" i="3"/>
  <c r="J45" i="1"/>
  <c r="J21" i="1"/>
  <c r="J33" i="1"/>
  <c r="J12" i="1"/>
  <c r="J29" i="1"/>
  <c r="J17" i="1"/>
  <c r="J49" i="1"/>
  <c r="I58" i="1"/>
  <c r="J25" i="1"/>
  <c r="J34" i="1"/>
  <c r="J53" i="1"/>
  <c r="J20" i="1"/>
  <c r="J22" i="1"/>
  <c r="J32" i="1"/>
  <c r="J44" i="1"/>
  <c r="J56" i="1"/>
  <c r="J41" i="1"/>
  <c r="F58" i="1"/>
  <c r="J36" i="1"/>
  <c r="J14" i="1"/>
  <c r="J37" i="1"/>
  <c r="J57" i="1"/>
  <c r="J19" i="1"/>
  <c r="J27" i="1"/>
  <c r="J23" i="1"/>
  <c r="J31" i="1"/>
  <c r="J39" i="1"/>
  <c r="J35" i="1"/>
  <c r="J43" i="1"/>
  <c r="J51" i="1"/>
  <c r="J47" i="1"/>
  <c r="J55" i="1"/>
  <c r="H58" i="1"/>
  <c r="H49" i="3"/>
  <c r="K26" i="3"/>
  <c r="K22" i="3"/>
  <c r="K18" i="3"/>
  <c r="K14" i="3"/>
  <c r="J37" i="3"/>
  <c r="K37" i="3" s="1"/>
  <c r="J33" i="3"/>
  <c r="K33" i="3" s="1"/>
  <c r="I17" i="3"/>
  <c r="J17" i="3" s="1"/>
  <c r="K17" i="3" s="1"/>
  <c r="I30" i="3"/>
  <c r="J30" i="3" s="1"/>
  <c r="K30" i="3" s="1"/>
  <c r="I45" i="3"/>
  <c r="J45" i="3" s="1"/>
  <c r="K45" i="3" s="1"/>
  <c r="I13" i="3"/>
  <c r="J13" i="3" s="1"/>
  <c r="K13" i="3" s="1"/>
  <c r="I29" i="3"/>
  <c r="J29" i="3" s="1"/>
  <c r="K29" i="3" s="1"/>
  <c r="J42" i="3"/>
  <c r="K42" i="3" s="1"/>
  <c r="I21" i="3"/>
  <c r="J21" i="3" s="1"/>
  <c r="K21" i="3" s="1"/>
  <c r="I25" i="3"/>
  <c r="J25" i="3" s="1"/>
  <c r="K25" i="3" s="1"/>
  <c r="I38" i="3"/>
  <c r="J38" i="3" s="1"/>
  <c r="K38" i="3" s="1"/>
  <c r="I41" i="3"/>
  <c r="J41" i="3" s="1"/>
  <c r="K41" i="3" s="1"/>
  <c r="J11" i="3"/>
  <c r="K11" i="3" s="1"/>
  <c r="J19" i="3"/>
  <c r="K19" i="3" s="1"/>
  <c r="J27" i="3"/>
  <c r="K27" i="3" s="1"/>
  <c r="J35" i="3"/>
  <c r="K35" i="3" s="1"/>
  <c r="J43" i="3"/>
  <c r="K43" i="3" s="1"/>
  <c r="I12" i="3"/>
  <c r="I20" i="3"/>
  <c r="J20" i="3" s="1"/>
  <c r="K20" i="3" s="1"/>
  <c r="I24" i="3"/>
  <c r="J24" i="3" s="1"/>
  <c r="K24" i="3" s="1"/>
  <c r="I32" i="3"/>
  <c r="J32" i="3" s="1"/>
  <c r="K32" i="3" s="1"/>
  <c r="I34" i="3"/>
  <c r="J34" i="3" s="1"/>
  <c r="K34" i="3" s="1"/>
  <c r="I36" i="3"/>
  <c r="J36" i="3" s="1"/>
  <c r="K36" i="3" s="1"/>
  <c r="I44" i="3"/>
  <c r="J44" i="3" s="1"/>
  <c r="K44" i="3" s="1"/>
  <c r="I46" i="3"/>
  <c r="J46" i="3" s="1"/>
  <c r="K46" i="3" s="1"/>
  <c r="J16" i="3"/>
  <c r="K16" i="3" s="1"/>
  <c r="J28" i="3"/>
  <c r="K28" i="3" s="1"/>
  <c r="J40" i="3"/>
  <c r="K40" i="3" s="1"/>
  <c r="J48" i="3"/>
  <c r="K48" i="3" s="1"/>
  <c r="J15" i="3"/>
  <c r="K15" i="3" s="1"/>
  <c r="J23" i="3"/>
  <c r="K23" i="3" s="1"/>
  <c r="J31" i="3"/>
  <c r="K31" i="3" s="1"/>
  <c r="J39" i="3"/>
  <c r="K39" i="3" s="1"/>
  <c r="J47" i="3"/>
  <c r="K47" i="3" s="1"/>
  <c r="J10" i="3"/>
  <c r="J10" i="1"/>
  <c r="L17" i="6" l="1"/>
  <c r="M17" i="6"/>
  <c r="I49" i="3"/>
  <c r="J12" i="3"/>
  <c r="K12" i="3" s="1"/>
  <c r="J58" i="1"/>
  <c r="K10" i="3"/>
  <c r="K49" i="3" l="1"/>
  <c r="J49" i="3"/>
</calcChain>
</file>

<file path=xl/sharedStrings.xml><?xml version="1.0" encoding="utf-8"?>
<sst xmlns="http://schemas.openxmlformats.org/spreadsheetml/2006/main" count="223" uniqueCount="86">
  <si>
    <t>S.N</t>
  </si>
  <si>
    <t>NAME OF EMPLOYEE</t>
  </si>
  <si>
    <t>EMPLOYEE DESGNATION</t>
  </si>
  <si>
    <t>MONTH</t>
  </si>
  <si>
    <t>DATE OF APPOINTMENT</t>
  </si>
  <si>
    <t>DATE OF BIRTH</t>
  </si>
  <si>
    <t xml:space="preserve">DATE FROM UGC SCALE FIXED </t>
  </si>
  <si>
    <t xml:space="preserve">DATE OF RETIREMENT </t>
  </si>
  <si>
    <t>YEAR</t>
  </si>
  <si>
    <t>KGID NUMBER</t>
  </si>
  <si>
    <t>BASIC</t>
  </si>
  <si>
    <t xml:space="preserve">DUE AS PER 2006 REVISED 6TH UGC PAY SCALE </t>
  </si>
  <si>
    <t>DA</t>
  </si>
  <si>
    <t xml:space="preserve">AGP </t>
  </si>
  <si>
    <t xml:space="preserve">TOTAL </t>
  </si>
  <si>
    <t xml:space="preserve">DRAWN 1996 5TH UGC PAY SCALE </t>
  </si>
  <si>
    <t xml:space="preserve">DIFFERENCE </t>
  </si>
  <si>
    <t>10= (6-9)</t>
  </si>
  <si>
    <t>ARREARS AMOUNT</t>
  </si>
  <si>
    <t>PRESENTLY WORKING/ RETIRED</t>
  </si>
  <si>
    <t xml:space="preserve">COLLEGE NAME  : </t>
  </si>
  <si>
    <t>2006 UGC ARREARS FINAL ANNEXURE -1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</si>
  <si>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</si>
  <si>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</si>
  <si>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</si>
  <si>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</si>
  <si>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</si>
  <si>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</si>
  <si>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</si>
  <si>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</si>
  <si>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</si>
  <si>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</si>
  <si>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</si>
  <si>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</si>
  <si>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1.12.2009 TO 23.12.2009</t>
  </si>
  <si>
    <t>TOTAL Rs</t>
  </si>
  <si>
    <t>2016 UGC ARREARS FINAL ANNEXURE -2</t>
  </si>
  <si>
    <t>AGP</t>
  </si>
  <si>
    <t xml:space="preserve">DUE AS PER 2016  7TH PAY SCALE </t>
  </si>
  <si>
    <t>DRAWN AS PER 2006 UGC PAY SCALE</t>
  </si>
  <si>
    <t>2016 UGC ARREARS FINAL ANNEXURE -3</t>
  </si>
  <si>
    <t>HRA</t>
  </si>
  <si>
    <t xml:space="preserve">MONTH </t>
  </si>
  <si>
    <t>CCA &amp; OTHER</t>
  </si>
  <si>
    <t>GROSS</t>
  </si>
  <si>
    <t>DUE</t>
  </si>
  <si>
    <t>DRAWN</t>
  </si>
  <si>
    <t>10% OF (BASIC+DA)</t>
  </si>
  <si>
    <t xml:space="preserve">ARREARS NPS AMOUNT </t>
  </si>
  <si>
    <t xml:space="preserve">ALREADY PAID DETAILS </t>
  </si>
  <si>
    <t xml:space="preserve">DATE </t>
  </si>
  <si>
    <t>ARRERARS AMOUNT PAID</t>
  </si>
  <si>
    <t>GROSS ARRERARS AMOUNT PAID</t>
  </si>
  <si>
    <t>TOTAL</t>
  </si>
  <si>
    <t>11=(5-10)</t>
  </si>
  <si>
    <t>8=(6+7)</t>
  </si>
  <si>
    <t>ACQUITTANCE PAGE NUMBER AND VOLUME</t>
  </si>
  <si>
    <t>KGID NUMBER/ EMPLOYEE ID</t>
  </si>
  <si>
    <t xml:space="preserve">TOTAL 2006 6TH PAY UGC ARREARS  ALREADY PAID </t>
  </si>
  <si>
    <t>NAME OF THE COLLEGE</t>
  </si>
  <si>
    <t>DOB</t>
  </si>
  <si>
    <t>2006 UGC EXCESS RECOVERED AMONUT AS PER   ANNEXURE 2A</t>
  </si>
  <si>
    <t>TOTAL 2016 7TH PAY UGC ARREARS  ALREADY PAID  AS PER ANNEXURE 2A</t>
  </si>
  <si>
    <t>TOTAL 2016 UGC ARREARS AMOUNT WITH OUT DA   ANNEXURE-2</t>
  </si>
  <si>
    <t>TOTAL 2006 UGC ARREARS AMOUNT WITH OUT DA   ANNEXURE-1</t>
  </si>
  <si>
    <t>DIFFERENCE</t>
  </si>
  <si>
    <t>2016 UGC 7TH PAY ARREARS FROM 01-04-2019 TO UPTO 7TH UGC PAY DRAWN</t>
  </si>
  <si>
    <t>2006 UGC 6TH PAY ARREARS ( 01.01.2006 TO 23.12.2009)</t>
  </si>
  <si>
    <t>2016 UGC 7TH PAY ARREARS ( 01.01.2016 TO 31.03.2019)</t>
  </si>
  <si>
    <t>TOTAL 2016 7TH PAY DIFFERENCE  ARREARS AMOUNT    ANNEXURE-3</t>
  </si>
  <si>
    <t>SIGNATURE OF EMPLOYEE</t>
  </si>
  <si>
    <t>SIGNATURE OF VERIFIER</t>
  </si>
  <si>
    <t xml:space="preserve">SIGNATURE OF PRINCIPAL </t>
  </si>
  <si>
    <t>DATE OF RETIREMENT</t>
  </si>
  <si>
    <t>KGID/EMPLOYEE ID</t>
  </si>
  <si>
    <t>K2 RECIPIENT ID</t>
  </si>
  <si>
    <t>NPS/OPS</t>
  </si>
  <si>
    <t>IF NPS PRAN NUMBER</t>
  </si>
  <si>
    <t>PAN NUMBER</t>
  </si>
  <si>
    <t>DESIGNATION</t>
  </si>
  <si>
    <t>REGIONAL OFFICE</t>
  </si>
  <si>
    <t>2006 AND 2016  UGC ARREARS FINAL ANNEXURE -4 CONSOLIDATED</t>
  </si>
  <si>
    <t>NET ARREARS PAID AS PER ANNEXURE 2A (5-6)</t>
  </si>
  <si>
    <t>DIFFERENCE=(7-4)</t>
  </si>
  <si>
    <t>DIFFERENCE TOTAL=(3+8)</t>
  </si>
  <si>
    <t>ACTUAL ARREARS TO BE PAID AFTER EXCESS RECOVERY =( 9-10)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</si>
</sst>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3" xfId="0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0" fillId="3" borderId="1" xfId="0" applyFill="1" applyBorder="1" applyAlignment="1">
      <alignment wrapText="1"/>
    </xf>
    <xf numFmtId="0" fontId="0" fillId="6" borderId="1" xfId="0" applyFill="1" applyBorder="1"/>
    <xf numFmtId="0" fontId="1" fillId="6" borderId="1" xfId="0" applyFont="1" applyFill="1" applyBorder="1"/>
    <xf numFmtId="0" fontId="0" fillId="4" borderId="1" xfId="0" applyFill="1" applyBorder="1"/>
    <xf numFmtId="0" fontId="1" fillId="10" borderId="1" xfId="0" applyFont="1" applyFill="1" applyBorder="1" applyAlignment="1">
      <alignment horizontal="center"/>
    </xf>
    <xf numFmtId="0" fontId="0" fillId="10" borderId="1" xfId="0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10" borderId="1" xfId="0" applyFont="1" applyFill="1" applyBorder="1"/>
    <xf numFmtId="0" fontId="0" fillId="10" borderId="1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/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164" fontId="0" fillId="3" borderId="1" xfId="0" applyNumberFormat="1" applyFill="1" applyBorder="1"/>
    <xf numFmtId="164" fontId="0" fillId="4" borderId="1" xfId="0" applyNumberFormat="1" applyFill="1" applyBorder="1"/>
    <xf numFmtId="164" fontId="1" fillId="3" borderId="1" xfId="0" applyNumberFormat="1" applyFont="1" applyFill="1" applyBorder="1"/>
    <xf numFmtId="164" fontId="1" fillId="4" borderId="1" xfId="0" applyNumberFormat="1" applyFont="1" applyFill="1" applyBorder="1"/>
    <xf numFmtId="165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11" borderId="1" xfId="0" applyFill="1" applyBorder="1" applyAlignment="1"/>
    <xf numFmtId="0" fontId="0" fillId="11" borderId="1" xfId="0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top"/>
    </xf>
    <xf numFmtId="0" fontId="1" fillId="10" borderId="1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0" fillId="10" borderId="3" xfId="0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0" fillId="10" borderId="1" xfId="0" applyFont="1" applyFill="1" applyBorder="1" applyAlignment="1">
      <alignment horizontal="left"/>
    </xf>
    <xf numFmtId="0" fontId="0" fillId="11" borderId="1" xfId="0" applyFill="1" applyBorder="1" applyAlignment="1">
      <alignment horizontal="left" vertical="center" wrapText="1"/>
    </xf>
    <xf numFmtId="0" fontId="0" fillId="11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top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9" borderId="1" xfId="0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3" xfId="0" applyFill="1" applyBorder="1" applyAlignment="1">
      <alignment horizontal="left"/>
    </xf>
    <xf numFmtId="0" fontId="0" fillId="9" borderId="5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10" borderId="3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9" borderId="6" xfId="0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8645B-ACAB-46DC-8AC5-DB6C09AA8AE2}">
  <dimension ref="A1:J67"/>
  <sheetViews>
    <sheetView workbookViewId="0">
      <selection sqref="A1:J67"/>
    </sheetView>
  </sheetViews>
  <sheetFormatPr defaultRowHeight="15" x14ac:dyDescent="0.25"/>
  <cols>
    <col min="1" max="1" width="4.7109375" customWidth="1"/>
    <col min="2" max="2" width="12.42578125" bestFit="1" customWidth="1"/>
    <col min="3" max="3" width="14" bestFit="1" customWidth="1"/>
    <col min="4" max="4" width="14.42578125" bestFit="1" customWidth="1"/>
    <col min="5" max="5" width="10" customWidth="1"/>
    <col min="6" max="6" width="13.140625" customWidth="1"/>
    <col min="7" max="7" width="15.140625" customWidth="1"/>
    <col min="8" max="8" width="8.5703125" customWidth="1"/>
    <col min="9" max="9" width="7" bestFit="1" customWidth="1"/>
    <col min="10" max="10" width="18.140625" bestFit="1" customWidth="1"/>
  </cols>
  <sheetData>
    <row r="1" spans="1:10" x14ac:dyDescent="0.25">
      <c r="A1" s="75" t="s">
        <v>21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1" t="s">
        <v>20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x14ac:dyDescent="0.25">
      <c r="A3" s="71" t="s">
        <v>1</v>
      </c>
      <c r="B3" s="71"/>
      <c r="C3" s="71"/>
      <c r="D3" s="72"/>
      <c r="E3" s="72"/>
      <c r="F3" s="71" t="s">
        <v>4</v>
      </c>
      <c r="G3" s="71"/>
      <c r="H3" s="72"/>
      <c r="I3" s="72"/>
      <c r="J3" s="72"/>
    </row>
    <row r="4" spans="1:10" x14ac:dyDescent="0.25">
      <c r="A4" s="71" t="s">
        <v>2</v>
      </c>
      <c r="B4" s="71"/>
      <c r="C4" s="71"/>
      <c r="D4" s="72"/>
      <c r="E4" s="72"/>
      <c r="F4" s="71" t="s">
        <v>6</v>
      </c>
      <c r="G4" s="71"/>
      <c r="H4" s="72"/>
      <c r="I4" s="72"/>
      <c r="J4" s="72"/>
    </row>
    <row r="5" spans="1:10" x14ac:dyDescent="0.25">
      <c r="A5" s="71" t="s">
        <v>5</v>
      </c>
      <c r="B5" s="71"/>
      <c r="C5" s="71"/>
      <c r="D5" s="72"/>
      <c r="E5" s="72"/>
      <c r="F5" s="71" t="s">
        <v>7</v>
      </c>
      <c r="G5" s="71"/>
      <c r="H5" s="72"/>
      <c r="I5" s="72"/>
      <c r="J5" s="72"/>
    </row>
    <row r="6" spans="1:10" x14ac:dyDescent="0.25">
      <c r="A6" s="72" t="s">
        <v>19</v>
      </c>
      <c r="B6" s="72"/>
      <c r="C6" s="72"/>
      <c r="D6" s="72"/>
      <c r="E6" s="72"/>
      <c r="F6" s="71" t="s">
        <v>57</v>
      </c>
      <c r="G6" s="71"/>
      <c r="H6" s="72"/>
      <c r="I6" s="72"/>
      <c r="J6" s="72"/>
    </row>
    <row r="7" spans="1:10" x14ac:dyDescent="0.25">
      <c r="A7" s="74"/>
      <c r="B7" s="74"/>
      <c r="C7" s="74"/>
      <c r="D7" s="73" t="s">
        <v>11</v>
      </c>
      <c r="E7" s="73"/>
      <c r="F7" s="73"/>
      <c r="G7" s="74" t="s">
        <v>15</v>
      </c>
      <c r="H7" s="74"/>
      <c r="I7" s="74"/>
      <c r="J7" s="11" t="s">
        <v>18</v>
      </c>
    </row>
    <row r="8" spans="1:10" x14ac:dyDescent="0.25">
      <c r="A8" s="10">
        <v>1</v>
      </c>
      <c r="B8" s="10">
        <v>2</v>
      </c>
      <c r="C8" s="10">
        <v>3</v>
      </c>
      <c r="D8" s="8">
        <v>4</v>
      </c>
      <c r="E8" s="8">
        <v>5</v>
      </c>
      <c r="F8" s="8">
        <v>6</v>
      </c>
      <c r="G8" s="9">
        <v>7</v>
      </c>
      <c r="H8" s="9">
        <v>8</v>
      </c>
      <c r="I8" s="9">
        <v>9</v>
      </c>
      <c r="J8" s="12" t="s">
        <v>17</v>
      </c>
    </row>
    <row r="9" spans="1:10" x14ac:dyDescent="0.25">
      <c r="A9" s="10" t="s">
        <v>0</v>
      </c>
      <c r="B9" s="10" t="s">
        <v>3</v>
      </c>
      <c r="C9" s="10" t="s">
        <v>8</v>
      </c>
      <c r="D9" s="8" t="s">
        <v>10</v>
      </c>
      <c r="E9" s="8" t="s">
        <v>13</v>
      </c>
      <c r="F9" s="8" t="s">
        <v>14</v>
      </c>
      <c r="G9" s="10" t="s">
        <v>10</v>
      </c>
      <c r="H9" s="10" t="s">
        <v>12</v>
      </c>
      <c r="I9" s="10" t="s">
        <v>14</v>
      </c>
      <c r="J9" s="12" t="s">
        <v>16</v>
      </c>
    </row>
    <row r="10" spans="1:10" x14ac:dyDescent="0.25">
      <c r="A10" s="13">
        <v>1</v>
      </c>
      <c r="B10" s="13" t="s">
        <v>22</v>
      </c>
      <c r="C10" s="14">
        <v>2006</v>
      </c>
      <c r="D10" s="18">
        <v>0</v>
      </c>
      <c r="E10" s="18">
        <v>0</v>
      </c>
      <c r="F10" s="18">
        <f>D10+E10</f>
        <v>0</v>
      </c>
      <c r="G10" s="37">
        <v>0</v>
      </c>
      <c r="H10" s="37">
        <f t="shared" ref="H10:H15" si="0">SUM(G10*74/100)</f>
        <v>0</v>
      </c>
      <c r="I10" s="37">
        <f>G10+H10</f>
        <v>0</v>
      </c>
      <c r="J10" s="38">
        <f>F10-I10</f>
        <v>0</v>
      </c>
    </row>
    <row r="11" spans="1:10" x14ac:dyDescent="0.25">
      <c r="A11" s="13">
        <v>2</v>
      </c>
      <c r="B11" s="13" t="s">
        <v>23</v>
      </c>
      <c r="C11" s="14">
        <v>2006</v>
      </c>
      <c r="D11" s="18"/>
      <c r="E11" s="18"/>
      <c r="F11" s="18">
        <f t="shared" ref="F11:F57" si="1">D11+E11</f>
        <v>0</v>
      </c>
      <c r="G11" s="37">
        <v>0</v>
      </c>
      <c r="H11" s="37">
        <f t="shared" si="0"/>
        <v>0</v>
      </c>
      <c r="I11" s="37">
        <f t="shared" ref="I11:I57" si="2">G11+H11</f>
        <v>0</v>
      </c>
      <c r="J11" s="38">
        <f t="shared" ref="J11:J57" si="3">F11-I11</f>
        <v>0</v>
      </c>
    </row>
    <row r="12" spans="1:10" x14ac:dyDescent="0.25">
      <c r="A12" s="13">
        <v>3</v>
      </c>
      <c r="B12" s="13" t="s">
        <v>24</v>
      </c>
      <c r="C12" s="14">
        <v>2006</v>
      </c>
      <c r="D12" s="18"/>
      <c r="E12" s="18"/>
      <c r="F12" s="18">
        <f t="shared" si="1"/>
        <v>0</v>
      </c>
      <c r="G12" s="37">
        <v>0</v>
      </c>
      <c r="H12" s="37">
        <f t="shared" si="0"/>
        <v>0</v>
      </c>
      <c r="I12" s="37">
        <f t="shared" si="2"/>
        <v>0</v>
      </c>
      <c r="J12" s="38">
        <f t="shared" si="3"/>
        <v>0</v>
      </c>
    </row>
    <row r="13" spans="1:10" x14ac:dyDescent="0.25">
      <c r="A13" s="13">
        <v>4</v>
      </c>
      <c r="B13" s="13" t="s">
        <v>25</v>
      </c>
      <c r="C13" s="14">
        <v>2006</v>
      </c>
      <c r="D13" s="18"/>
      <c r="E13" s="18"/>
      <c r="F13" s="18">
        <f t="shared" si="1"/>
        <v>0</v>
      </c>
      <c r="G13" s="37">
        <v>0</v>
      </c>
      <c r="H13" s="37">
        <f t="shared" si="0"/>
        <v>0</v>
      </c>
      <c r="I13" s="37">
        <f t="shared" si="2"/>
        <v>0</v>
      </c>
      <c r="J13" s="38">
        <f t="shared" si="3"/>
        <v>0</v>
      </c>
    </row>
    <row r="14" spans="1:10" x14ac:dyDescent="0.25">
      <c r="A14" s="13">
        <v>5</v>
      </c>
      <c r="B14" s="13" t="s">
        <v>26</v>
      </c>
      <c r="C14" s="14">
        <v>2006</v>
      </c>
      <c r="D14" s="18"/>
      <c r="E14" s="18"/>
      <c r="F14" s="18">
        <f t="shared" si="1"/>
        <v>0</v>
      </c>
      <c r="G14" s="37">
        <v>0</v>
      </c>
      <c r="H14" s="37">
        <f t="shared" si="0"/>
        <v>0</v>
      </c>
      <c r="I14" s="37">
        <f t="shared" si="2"/>
        <v>0</v>
      </c>
      <c r="J14" s="38">
        <f t="shared" si="3"/>
        <v>0</v>
      </c>
    </row>
    <row r="15" spans="1:10" x14ac:dyDescent="0.25">
      <c r="A15" s="13">
        <v>6</v>
      </c>
      <c r="B15" s="13" t="s">
        <v>27</v>
      </c>
      <c r="C15" s="14">
        <v>2006</v>
      </c>
      <c r="D15" s="18"/>
      <c r="E15" s="18"/>
      <c r="F15" s="18">
        <f t="shared" si="1"/>
        <v>0</v>
      </c>
      <c r="G15" s="37">
        <v>0</v>
      </c>
      <c r="H15" s="37">
        <f t="shared" si="0"/>
        <v>0</v>
      </c>
      <c r="I15" s="37">
        <f t="shared" si="2"/>
        <v>0</v>
      </c>
      <c r="J15" s="38">
        <f t="shared" si="3"/>
        <v>0</v>
      </c>
    </row>
    <row r="16" spans="1:10" s="2" customFormat="1" x14ac:dyDescent="0.25">
      <c r="A16" s="15">
        <v>7</v>
      </c>
      <c r="B16" s="15" t="s">
        <v>28</v>
      </c>
      <c r="C16" s="16">
        <v>2006</v>
      </c>
      <c r="D16" s="19"/>
      <c r="E16" s="19"/>
      <c r="F16" s="19">
        <f t="shared" si="1"/>
        <v>0</v>
      </c>
      <c r="G16" s="37">
        <v>0</v>
      </c>
      <c r="H16" s="39">
        <f>SUM(G16*79/100)</f>
        <v>0</v>
      </c>
      <c r="I16" s="39">
        <f t="shared" si="2"/>
        <v>0</v>
      </c>
      <c r="J16" s="40">
        <f t="shared" si="3"/>
        <v>0</v>
      </c>
    </row>
    <row r="17" spans="1:10" x14ac:dyDescent="0.25">
      <c r="A17" s="13">
        <v>8</v>
      </c>
      <c r="B17" s="13" t="s">
        <v>29</v>
      </c>
      <c r="C17" s="14">
        <v>2006</v>
      </c>
      <c r="D17" s="18"/>
      <c r="E17" s="18"/>
      <c r="F17" s="18">
        <f t="shared" si="1"/>
        <v>0</v>
      </c>
      <c r="G17" s="37">
        <v>0</v>
      </c>
      <c r="H17" s="39">
        <f t="shared" ref="H17:H21" si="4">SUM(G17*79/100)</f>
        <v>0</v>
      </c>
      <c r="I17" s="37">
        <f t="shared" si="2"/>
        <v>0</v>
      </c>
      <c r="J17" s="38">
        <f t="shared" si="3"/>
        <v>0</v>
      </c>
    </row>
    <row r="18" spans="1:10" x14ac:dyDescent="0.25">
      <c r="A18" s="13">
        <v>9</v>
      </c>
      <c r="B18" s="13" t="s">
        <v>30</v>
      </c>
      <c r="C18" s="14">
        <v>2006</v>
      </c>
      <c r="D18" s="18"/>
      <c r="E18" s="18"/>
      <c r="F18" s="18">
        <f t="shared" si="1"/>
        <v>0</v>
      </c>
      <c r="G18" s="37">
        <v>0</v>
      </c>
      <c r="H18" s="39">
        <f t="shared" si="4"/>
        <v>0</v>
      </c>
      <c r="I18" s="37">
        <f t="shared" si="2"/>
        <v>0</v>
      </c>
      <c r="J18" s="38">
        <f t="shared" si="3"/>
        <v>0</v>
      </c>
    </row>
    <row r="19" spans="1:10" x14ac:dyDescent="0.25">
      <c r="A19" s="13">
        <v>10</v>
      </c>
      <c r="B19" s="13" t="s">
        <v>31</v>
      </c>
      <c r="C19" s="14">
        <v>2006</v>
      </c>
      <c r="D19" s="18"/>
      <c r="E19" s="18"/>
      <c r="F19" s="18">
        <f t="shared" si="1"/>
        <v>0</v>
      </c>
      <c r="G19" s="37">
        <v>0</v>
      </c>
      <c r="H19" s="39">
        <f t="shared" si="4"/>
        <v>0</v>
      </c>
      <c r="I19" s="37">
        <f t="shared" si="2"/>
        <v>0</v>
      </c>
      <c r="J19" s="38">
        <f t="shared" si="3"/>
        <v>0</v>
      </c>
    </row>
    <row r="20" spans="1:10" x14ac:dyDescent="0.25">
      <c r="A20" s="13">
        <v>11</v>
      </c>
      <c r="B20" s="13" t="s">
        <v>32</v>
      </c>
      <c r="C20" s="14">
        <v>2006</v>
      </c>
      <c r="D20" s="18"/>
      <c r="E20" s="18"/>
      <c r="F20" s="18">
        <f t="shared" si="1"/>
        <v>0</v>
      </c>
      <c r="G20" s="37">
        <v>0</v>
      </c>
      <c r="H20" s="39">
        <f t="shared" si="4"/>
        <v>0</v>
      </c>
      <c r="I20" s="37">
        <f t="shared" si="2"/>
        <v>0</v>
      </c>
      <c r="J20" s="38">
        <f t="shared" si="3"/>
        <v>0</v>
      </c>
    </row>
    <row r="21" spans="1:10" x14ac:dyDescent="0.25">
      <c r="A21" s="13">
        <v>12</v>
      </c>
      <c r="B21" s="13" t="s">
        <v>33</v>
      </c>
      <c r="C21" s="13">
        <v>2006</v>
      </c>
      <c r="D21" s="18"/>
      <c r="E21" s="18"/>
      <c r="F21" s="18">
        <f t="shared" si="1"/>
        <v>0</v>
      </c>
      <c r="G21" s="37">
        <v>0</v>
      </c>
      <c r="H21" s="39">
        <f t="shared" si="4"/>
        <v>0</v>
      </c>
      <c r="I21" s="37">
        <f t="shared" si="2"/>
        <v>0</v>
      </c>
      <c r="J21" s="38">
        <f t="shared" si="3"/>
        <v>0</v>
      </c>
    </row>
    <row r="22" spans="1:10" s="2" customFormat="1" x14ac:dyDescent="0.25">
      <c r="A22" s="15">
        <v>13</v>
      </c>
      <c r="B22" s="15" t="s">
        <v>22</v>
      </c>
      <c r="C22" s="15">
        <v>2007</v>
      </c>
      <c r="D22" s="19"/>
      <c r="E22" s="19"/>
      <c r="F22" s="18">
        <f t="shared" si="1"/>
        <v>0</v>
      </c>
      <c r="G22" s="37">
        <v>0</v>
      </c>
      <c r="H22" s="37">
        <f>SUM(G22*85/100)</f>
        <v>0</v>
      </c>
      <c r="I22" s="37">
        <f t="shared" si="2"/>
        <v>0</v>
      </c>
      <c r="J22" s="38">
        <f t="shared" si="3"/>
        <v>0</v>
      </c>
    </row>
    <row r="23" spans="1:10" x14ac:dyDescent="0.25">
      <c r="A23" s="13">
        <v>14</v>
      </c>
      <c r="B23" s="13" t="s">
        <v>23</v>
      </c>
      <c r="C23" s="13">
        <v>2007</v>
      </c>
      <c r="D23" s="18"/>
      <c r="E23" s="18"/>
      <c r="F23" s="18">
        <f t="shared" si="1"/>
        <v>0</v>
      </c>
      <c r="G23" s="37">
        <v>0</v>
      </c>
      <c r="H23" s="37">
        <f t="shared" ref="H23:H27" si="5">SUM(G23*85/100)</f>
        <v>0</v>
      </c>
      <c r="I23" s="37">
        <f t="shared" si="2"/>
        <v>0</v>
      </c>
      <c r="J23" s="38">
        <f t="shared" si="3"/>
        <v>0</v>
      </c>
    </row>
    <row r="24" spans="1:10" x14ac:dyDescent="0.25">
      <c r="A24" s="13">
        <v>15</v>
      </c>
      <c r="B24" s="13" t="s">
        <v>24</v>
      </c>
      <c r="C24" s="13">
        <v>2007</v>
      </c>
      <c r="D24" s="18"/>
      <c r="E24" s="18"/>
      <c r="F24" s="18">
        <f t="shared" si="1"/>
        <v>0</v>
      </c>
      <c r="G24" s="37">
        <v>0</v>
      </c>
      <c r="H24" s="37">
        <f t="shared" si="5"/>
        <v>0</v>
      </c>
      <c r="I24" s="37">
        <f t="shared" si="2"/>
        <v>0</v>
      </c>
      <c r="J24" s="38">
        <f t="shared" si="3"/>
        <v>0</v>
      </c>
    </row>
    <row r="25" spans="1:10" x14ac:dyDescent="0.25">
      <c r="A25" s="13">
        <v>16</v>
      </c>
      <c r="B25" s="13" t="s">
        <v>25</v>
      </c>
      <c r="C25" s="13">
        <v>2007</v>
      </c>
      <c r="D25" s="18"/>
      <c r="E25" s="18"/>
      <c r="F25" s="18">
        <f t="shared" si="1"/>
        <v>0</v>
      </c>
      <c r="G25" s="37">
        <v>0</v>
      </c>
      <c r="H25" s="37">
        <f t="shared" si="5"/>
        <v>0</v>
      </c>
      <c r="I25" s="37">
        <f t="shared" si="2"/>
        <v>0</v>
      </c>
      <c r="J25" s="38">
        <f t="shared" si="3"/>
        <v>0</v>
      </c>
    </row>
    <row r="26" spans="1:10" x14ac:dyDescent="0.25">
      <c r="A26" s="13">
        <v>17</v>
      </c>
      <c r="B26" s="13" t="s">
        <v>26</v>
      </c>
      <c r="C26" s="13">
        <v>2007</v>
      </c>
      <c r="D26" s="18"/>
      <c r="E26" s="18"/>
      <c r="F26" s="18">
        <f t="shared" si="1"/>
        <v>0</v>
      </c>
      <c r="G26" s="37">
        <v>0</v>
      </c>
      <c r="H26" s="37">
        <f t="shared" si="5"/>
        <v>0</v>
      </c>
      <c r="I26" s="37">
        <f t="shared" si="2"/>
        <v>0</v>
      </c>
      <c r="J26" s="38">
        <f t="shared" si="3"/>
        <v>0</v>
      </c>
    </row>
    <row r="27" spans="1:10" x14ac:dyDescent="0.25">
      <c r="A27" s="13">
        <v>18</v>
      </c>
      <c r="B27" s="13" t="s">
        <v>27</v>
      </c>
      <c r="C27" s="13">
        <v>2007</v>
      </c>
      <c r="D27" s="18"/>
      <c r="E27" s="18"/>
      <c r="F27" s="18">
        <f t="shared" si="1"/>
        <v>0</v>
      </c>
      <c r="G27" s="37">
        <v>0</v>
      </c>
      <c r="H27" s="37">
        <f t="shared" si="5"/>
        <v>0</v>
      </c>
      <c r="I27" s="37">
        <f t="shared" si="2"/>
        <v>0</v>
      </c>
      <c r="J27" s="38">
        <f t="shared" si="3"/>
        <v>0</v>
      </c>
    </row>
    <row r="28" spans="1:10" s="2" customFormat="1" x14ac:dyDescent="0.25">
      <c r="A28" s="15">
        <v>19</v>
      </c>
      <c r="B28" s="15" t="s">
        <v>28</v>
      </c>
      <c r="C28" s="15">
        <v>2007</v>
      </c>
      <c r="D28" s="19"/>
      <c r="E28" s="19"/>
      <c r="F28" s="18">
        <f t="shared" si="1"/>
        <v>0</v>
      </c>
      <c r="G28" s="37">
        <v>0</v>
      </c>
      <c r="H28" s="39">
        <f>SUM(G28*91/100)</f>
        <v>0</v>
      </c>
      <c r="I28" s="37">
        <f t="shared" si="2"/>
        <v>0</v>
      </c>
      <c r="J28" s="38">
        <f t="shared" si="3"/>
        <v>0</v>
      </c>
    </row>
    <row r="29" spans="1:10" x14ac:dyDescent="0.25">
      <c r="A29" s="13">
        <v>20</v>
      </c>
      <c r="B29" s="13" t="s">
        <v>29</v>
      </c>
      <c r="C29" s="13">
        <v>2007</v>
      </c>
      <c r="D29" s="18"/>
      <c r="E29" s="18"/>
      <c r="F29" s="18">
        <f t="shared" si="1"/>
        <v>0</v>
      </c>
      <c r="G29" s="37">
        <v>0</v>
      </c>
      <c r="H29" s="39">
        <f t="shared" ref="H29:H33" si="6">SUM(G29*91/100)</f>
        <v>0</v>
      </c>
      <c r="I29" s="37">
        <f t="shared" si="2"/>
        <v>0</v>
      </c>
      <c r="J29" s="38">
        <f t="shared" si="3"/>
        <v>0</v>
      </c>
    </row>
    <row r="30" spans="1:10" x14ac:dyDescent="0.25">
      <c r="A30" s="13">
        <v>21</v>
      </c>
      <c r="B30" s="13" t="s">
        <v>30</v>
      </c>
      <c r="C30" s="13">
        <v>2007</v>
      </c>
      <c r="D30" s="18"/>
      <c r="E30" s="18"/>
      <c r="F30" s="18">
        <f t="shared" si="1"/>
        <v>0</v>
      </c>
      <c r="G30" s="37">
        <v>0</v>
      </c>
      <c r="H30" s="39">
        <f t="shared" si="6"/>
        <v>0</v>
      </c>
      <c r="I30" s="37">
        <f t="shared" si="2"/>
        <v>0</v>
      </c>
      <c r="J30" s="38">
        <f t="shared" si="3"/>
        <v>0</v>
      </c>
    </row>
    <row r="31" spans="1:10" x14ac:dyDescent="0.25">
      <c r="A31" s="13">
        <v>22</v>
      </c>
      <c r="B31" s="13" t="s">
        <v>31</v>
      </c>
      <c r="C31" s="13">
        <v>2007</v>
      </c>
      <c r="D31" s="18"/>
      <c r="E31" s="18"/>
      <c r="F31" s="18">
        <f t="shared" si="1"/>
        <v>0</v>
      </c>
      <c r="G31" s="37">
        <v>0</v>
      </c>
      <c r="H31" s="39">
        <f t="shared" si="6"/>
        <v>0</v>
      </c>
      <c r="I31" s="37">
        <f t="shared" si="2"/>
        <v>0</v>
      </c>
      <c r="J31" s="38">
        <f t="shared" si="3"/>
        <v>0</v>
      </c>
    </row>
    <row r="32" spans="1:10" x14ac:dyDescent="0.25">
      <c r="A32" s="13">
        <v>23</v>
      </c>
      <c r="B32" s="13" t="s">
        <v>32</v>
      </c>
      <c r="C32" s="13">
        <v>2007</v>
      </c>
      <c r="D32" s="18"/>
      <c r="E32" s="18"/>
      <c r="F32" s="18">
        <f t="shared" si="1"/>
        <v>0</v>
      </c>
      <c r="G32" s="37">
        <v>0</v>
      </c>
      <c r="H32" s="39">
        <f t="shared" si="6"/>
        <v>0</v>
      </c>
      <c r="I32" s="37">
        <f t="shared" si="2"/>
        <v>0</v>
      </c>
      <c r="J32" s="38">
        <f t="shared" si="3"/>
        <v>0</v>
      </c>
    </row>
    <row r="33" spans="1:10" x14ac:dyDescent="0.25">
      <c r="A33" s="13">
        <v>24</v>
      </c>
      <c r="B33" s="13" t="s">
        <v>33</v>
      </c>
      <c r="C33" s="13">
        <v>2007</v>
      </c>
      <c r="D33" s="18"/>
      <c r="E33" s="18"/>
      <c r="F33" s="18">
        <f t="shared" si="1"/>
        <v>0</v>
      </c>
      <c r="G33" s="37">
        <v>0</v>
      </c>
      <c r="H33" s="39">
        <f t="shared" si="6"/>
        <v>0</v>
      </c>
      <c r="I33" s="37">
        <f t="shared" si="2"/>
        <v>0</v>
      </c>
      <c r="J33" s="38">
        <f t="shared" si="3"/>
        <v>0</v>
      </c>
    </row>
    <row r="34" spans="1:10" s="2" customFormat="1" x14ac:dyDescent="0.25">
      <c r="A34" s="15">
        <v>25</v>
      </c>
      <c r="B34" s="15" t="s">
        <v>22</v>
      </c>
      <c r="C34" s="15">
        <v>2008</v>
      </c>
      <c r="D34" s="19"/>
      <c r="E34" s="19"/>
      <c r="F34" s="18">
        <f t="shared" si="1"/>
        <v>0</v>
      </c>
      <c r="G34" s="37">
        <v>0</v>
      </c>
      <c r="H34" s="39">
        <f>SUM(G34*97/100)</f>
        <v>0</v>
      </c>
      <c r="I34" s="37">
        <f t="shared" si="2"/>
        <v>0</v>
      </c>
      <c r="J34" s="38">
        <f t="shared" si="3"/>
        <v>0</v>
      </c>
    </row>
    <row r="35" spans="1:10" x14ac:dyDescent="0.25">
      <c r="A35" s="13">
        <v>26</v>
      </c>
      <c r="B35" s="13" t="s">
        <v>23</v>
      </c>
      <c r="C35" s="13">
        <v>2008</v>
      </c>
      <c r="D35" s="18"/>
      <c r="E35" s="18"/>
      <c r="F35" s="18">
        <f t="shared" si="1"/>
        <v>0</v>
      </c>
      <c r="G35" s="37">
        <v>0</v>
      </c>
      <c r="H35" s="37">
        <f t="shared" ref="H35:H39" si="7">SUM(G35*97/100)</f>
        <v>0</v>
      </c>
      <c r="I35" s="37">
        <f t="shared" si="2"/>
        <v>0</v>
      </c>
      <c r="J35" s="38">
        <f t="shared" si="3"/>
        <v>0</v>
      </c>
    </row>
    <row r="36" spans="1:10" x14ac:dyDescent="0.25">
      <c r="A36" s="13">
        <v>27</v>
      </c>
      <c r="B36" s="13" t="s">
        <v>24</v>
      </c>
      <c r="C36" s="13">
        <v>2008</v>
      </c>
      <c r="D36" s="18"/>
      <c r="E36" s="18"/>
      <c r="F36" s="18">
        <f t="shared" si="1"/>
        <v>0</v>
      </c>
      <c r="G36" s="37">
        <v>0</v>
      </c>
      <c r="H36" s="37">
        <f t="shared" si="7"/>
        <v>0</v>
      </c>
      <c r="I36" s="37">
        <f t="shared" si="2"/>
        <v>0</v>
      </c>
      <c r="J36" s="38">
        <f t="shared" si="3"/>
        <v>0</v>
      </c>
    </row>
    <row r="37" spans="1:10" x14ac:dyDescent="0.25">
      <c r="A37" s="13">
        <v>28</v>
      </c>
      <c r="B37" s="13" t="s">
        <v>25</v>
      </c>
      <c r="C37" s="13">
        <v>2008</v>
      </c>
      <c r="D37" s="18"/>
      <c r="E37" s="18"/>
      <c r="F37" s="18">
        <f t="shared" si="1"/>
        <v>0</v>
      </c>
      <c r="G37" s="37">
        <v>0</v>
      </c>
      <c r="H37" s="37">
        <f t="shared" si="7"/>
        <v>0</v>
      </c>
      <c r="I37" s="37">
        <f t="shared" si="2"/>
        <v>0</v>
      </c>
      <c r="J37" s="38">
        <f t="shared" si="3"/>
        <v>0</v>
      </c>
    </row>
    <row r="38" spans="1:10" x14ac:dyDescent="0.25">
      <c r="A38" s="13">
        <v>29</v>
      </c>
      <c r="B38" s="13" t="s">
        <v>26</v>
      </c>
      <c r="C38" s="13">
        <v>2008</v>
      </c>
      <c r="D38" s="18"/>
      <c r="E38" s="18"/>
      <c r="F38" s="18">
        <f t="shared" si="1"/>
        <v>0</v>
      </c>
      <c r="G38" s="37">
        <v>0</v>
      </c>
      <c r="H38" s="37">
        <f t="shared" si="7"/>
        <v>0</v>
      </c>
      <c r="I38" s="37">
        <f t="shared" si="2"/>
        <v>0</v>
      </c>
      <c r="J38" s="38">
        <f t="shared" si="3"/>
        <v>0</v>
      </c>
    </row>
    <row r="39" spans="1:10" x14ac:dyDescent="0.25">
      <c r="A39" s="13">
        <v>30</v>
      </c>
      <c r="B39" s="13" t="s">
        <v>27</v>
      </c>
      <c r="C39" s="13">
        <v>2008</v>
      </c>
      <c r="D39" s="18"/>
      <c r="E39" s="18"/>
      <c r="F39" s="18">
        <f t="shared" si="1"/>
        <v>0</v>
      </c>
      <c r="G39" s="37">
        <v>0</v>
      </c>
      <c r="H39" s="37">
        <f t="shared" si="7"/>
        <v>0</v>
      </c>
      <c r="I39" s="37">
        <f t="shared" si="2"/>
        <v>0</v>
      </c>
      <c r="J39" s="38">
        <f t="shared" si="3"/>
        <v>0</v>
      </c>
    </row>
    <row r="40" spans="1:10" s="2" customFormat="1" x14ac:dyDescent="0.25">
      <c r="A40" s="15">
        <v>31</v>
      </c>
      <c r="B40" s="15" t="s">
        <v>28</v>
      </c>
      <c r="C40" s="15">
        <v>2008</v>
      </c>
      <c r="D40" s="19"/>
      <c r="E40" s="19"/>
      <c r="F40" s="18">
        <f t="shared" si="1"/>
        <v>0</v>
      </c>
      <c r="G40" s="37">
        <v>0</v>
      </c>
      <c r="H40" s="39">
        <f>SUM(G40*104/100)</f>
        <v>0</v>
      </c>
      <c r="I40" s="37">
        <f t="shared" si="2"/>
        <v>0</v>
      </c>
      <c r="J40" s="38">
        <f t="shared" si="3"/>
        <v>0</v>
      </c>
    </row>
    <row r="41" spans="1:10" x14ac:dyDescent="0.25">
      <c r="A41" s="13">
        <v>32</v>
      </c>
      <c r="B41" s="13" t="s">
        <v>29</v>
      </c>
      <c r="C41" s="13">
        <v>2008</v>
      </c>
      <c r="D41" s="18"/>
      <c r="E41" s="18"/>
      <c r="F41" s="18">
        <f t="shared" si="1"/>
        <v>0</v>
      </c>
      <c r="G41" s="37">
        <v>0</v>
      </c>
      <c r="H41" s="37">
        <f t="shared" ref="H41:H45" si="8">SUM(G41*104/100)</f>
        <v>0</v>
      </c>
      <c r="I41" s="37">
        <f t="shared" si="2"/>
        <v>0</v>
      </c>
      <c r="J41" s="38">
        <f t="shared" si="3"/>
        <v>0</v>
      </c>
    </row>
    <row r="42" spans="1:10" x14ac:dyDescent="0.25">
      <c r="A42" s="13">
        <v>33</v>
      </c>
      <c r="B42" s="13" t="s">
        <v>30</v>
      </c>
      <c r="C42" s="13">
        <v>2008</v>
      </c>
      <c r="D42" s="18"/>
      <c r="E42" s="18"/>
      <c r="F42" s="18">
        <f t="shared" si="1"/>
        <v>0</v>
      </c>
      <c r="G42" s="37">
        <v>0</v>
      </c>
      <c r="H42" s="37">
        <f t="shared" si="8"/>
        <v>0</v>
      </c>
      <c r="I42" s="37">
        <f t="shared" si="2"/>
        <v>0</v>
      </c>
      <c r="J42" s="38">
        <f t="shared" si="3"/>
        <v>0</v>
      </c>
    </row>
    <row r="43" spans="1:10" x14ac:dyDescent="0.25">
      <c r="A43" s="13">
        <v>34</v>
      </c>
      <c r="B43" s="13" t="s">
        <v>31</v>
      </c>
      <c r="C43" s="13">
        <v>2008</v>
      </c>
      <c r="D43" s="18"/>
      <c r="E43" s="18"/>
      <c r="F43" s="18">
        <f t="shared" si="1"/>
        <v>0</v>
      </c>
      <c r="G43" s="37">
        <v>0</v>
      </c>
      <c r="H43" s="37">
        <f t="shared" si="8"/>
        <v>0</v>
      </c>
      <c r="I43" s="37">
        <f t="shared" si="2"/>
        <v>0</v>
      </c>
      <c r="J43" s="38">
        <f t="shared" si="3"/>
        <v>0</v>
      </c>
    </row>
    <row r="44" spans="1:10" x14ac:dyDescent="0.25">
      <c r="A44" s="13">
        <v>35</v>
      </c>
      <c r="B44" s="13" t="s">
        <v>32</v>
      </c>
      <c r="C44" s="13">
        <v>2008</v>
      </c>
      <c r="D44" s="18"/>
      <c r="E44" s="18"/>
      <c r="F44" s="18">
        <f t="shared" si="1"/>
        <v>0</v>
      </c>
      <c r="G44" s="37">
        <v>0</v>
      </c>
      <c r="H44" s="37">
        <f t="shared" si="8"/>
        <v>0</v>
      </c>
      <c r="I44" s="37">
        <f t="shared" si="2"/>
        <v>0</v>
      </c>
      <c r="J44" s="38">
        <f t="shared" si="3"/>
        <v>0</v>
      </c>
    </row>
    <row r="45" spans="1:10" x14ac:dyDescent="0.25">
      <c r="A45" s="13">
        <v>36</v>
      </c>
      <c r="B45" s="13" t="s">
        <v>33</v>
      </c>
      <c r="C45" s="13">
        <v>2008</v>
      </c>
      <c r="D45" s="18"/>
      <c r="E45" s="18"/>
      <c r="F45" s="18">
        <f t="shared" si="1"/>
        <v>0</v>
      </c>
      <c r="G45" s="37">
        <v>0</v>
      </c>
      <c r="H45" s="37">
        <f t="shared" si="8"/>
        <v>0</v>
      </c>
      <c r="I45" s="37">
        <f t="shared" si="2"/>
        <v>0</v>
      </c>
      <c r="J45" s="38">
        <f t="shared" si="3"/>
        <v>0</v>
      </c>
    </row>
    <row r="46" spans="1:10" s="2" customFormat="1" x14ac:dyDescent="0.25">
      <c r="A46" s="15">
        <v>37</v>
      </c>
      <c r="B46" s="15" t="s">
        <v>22</v>
      </c>
      <c r="C46" s="15">
        <v>2009</v>
      </c>
      <c r="D46" s="19"/>
      <c r="E46" s="19"/>
      <c r="F46" s="18">
        <f t="shared" si="1"/>
        <v>0</v>
      </c>
      <c r="G46" s="37">
        <v>0</v>
      </c>
      <c r="H46" s="39">
        <f>SUM(G46*114/100)</f>
        <v>0</v>
      </c>
      <c r="I46" s="37">
        <f t="shared" si="2"/>
        <v>0</v>
      </c>
      <c r="J46" s="38">
        <f t="shared" si="3"/>
        <v>0</v>
      </c>
    </row>
    <row r="47" spans="1:10" x14ac:dyDescent="0.25">
      <c r="A47" s="13">
        <v>38</v>
      </c>
      <c r="B47" s="13" t="s">
        <v>23</v>
      </c>
      <c r="C47" s="13">
        <v>2009</v>
      </c>
      <c r="D47" s="18"/>
      <c r="E47" s="18"/>
      <c r="F47" s="18">
        <f t="shared" si="1"/>
        <v>0</v>
      </c>
      <c r="G47" s="37">
        <v>0</v>
      </c>
      <c r="H47" s="37">
        <f t="shared" ref="H47:H51" si="9">SUM(G47*114/100)</f>
        <v>0</v>
      </c>
      <c r="I47" s="37">
        <f t="shared" si="2"/>
        <v>0</v>
      </c>
      <c r="J47" s="38">
        <f t="shared" si="3"/>
        <v>0</v>
      </c>
    </row>
    <row r="48" spans="1:10" x14ac:dyDescent="0.25">
      <c r="A48" s="13">
        <v>39</v>
      </c>
      <c r="B48" s="13" t="s">
        <v>24</v>
      </c>
      <c r="C48" s="13">
        <v>2009</v>
      </c>
      <c r="D48" s="18"/>
      <c r="E48" s="18"/>
      <c r="F48" s="18">
        <f t="shared" si="1"/>
        <v>0</v>
      </c>
      <c r="G48" s="37">
        <v>0</v>
      </c>
      <c r="H48" s="37">
        <f t="shared" si="9"/>
        <v>0</v>
      </c>
      <c r="I48" s="37">
        <f t="shared" si="2"/>
        <v>0</v>
      </c>
      <c r="J48" s="38">
        <f t="shared" si="3"/>
        <v>0</v>
      </c>
    </row>
    <row r="49" spans="1:10" x14ac:dyDescent="0.25">
      <c r="A49" s="13">
        <v>40</v>
      </c>
      <c r="B49" s="13" t="s">
        <v>25</v>
      </c>
      <c r="C49" s="13">
        <v>2009</v>
      </c>
      <c r="D49" s="18"/>
      <c r="E49" s="18"/>
      <c r="F49" s="18">
        <f t="shared" si="1"/>
        <v>0</v>
      </c>
      <c r="G49" s="37">
        <v>0</v>
      </c>
      <c r="H49" s="37">
        <f t="shared" si="9"/>
        <v>0</v>
      </c>
      <c r="I49" s="37">
        <f t="shared" si="2"/>
        <v>0</v>
      </c>
      <c r="J49" s="38">
        <f t="shared" si="3"/>
        <v>0</v>
      </c>
    </row>
    <row r="50" spans="1:10" x14ac:dyDescent="0.25">
      <c r="A50" s="13">
        <v>41</v>
      </c>
      <c r="B50" s="13" t="s">
        <v>26</v>
      </c>
      <c r="C50" s="13">
        <v>2009</v>
      </c>
      <c r="D50" s="18"/>
      <c r="E50" s="18"/>
      <c r="F50" s="18">
        <f t="shared" si="1"/>
        <v>0</v>
      </c>
      <c r="G50" s="37">
        <v>0</v>
      </c>
      <c r="H50" s="37">
        <f t="shared" si="9"/>
        <v>0</v>
      </c>
      <c r="I50" s="37">
        <f t="shared" si="2"/>
        <v>0</v>
      </c>
      <c r="J50" s="38">
        <f t="shared" si="3"/>
        <v>0</v>
      </c>
    </row>
    <row r="51" spans="1:10" x14ac:dyDescent="0.25">
      <c r="A51" s="13">
        <v>42</v>
      </c>
      <c r="B51" s="13" t="s">
        <v>27</v>
      </c>
      <c r="C51" s="13">
        <v>2009</v>
      </c>
      <c r="D51" s="18"/>
      <c r="E51" s="18"/>
      <c r="F51" s="18">
        <f t="shared" si="1"/>
        <v>0</v>
      </c>
      <c r="G51" s="37">
        <v>0</v>
      </c>
      <c r="H51" s="37">
        <f t="shared" si="9"/>
        <v>0</v>
      </c>
      <c r="I51" s="37">
        <f t="shared" si="2"/>
        <v>0</v>
      </c>
      <c r="J51" s="38">
        <f t="shared" si="3"/>
        <v>0</v>
      </c>
    </row>
    <row r="52" spans="1:10" s="2" customFormat="1" x14ac:dyDescent="0.25">
      <c r="A52" s="15">
        <v>43</v>
      </c>
      <c r="B52" s="15" t="s">
        <v>28</v>
      </c>
      <c r="C52" s="15">
        <v>2009</v>
      </c>
      <c r="D52" s="19"/>
      <c r="E52" s="19"/>
      <c r="F52" s="18">
        <f t="shared" si="1"/>
        <v>0</v>
      </c>
      <c r="G52" s="37">
        <v>0</v>
      </c>
      <c r="H52" s="39">
        <f>SUM(G52*123/100)</f>
        <v>0</v>
      </c>
      <c r="I52" s="37">
        <f t="shared" si="2"/>
        <v>0</v>
      </c>
      <c r="J52" s="38">
        <f t="shared" si="3"/>
        <v>0</v>
      </c>
    </row>
    <row r="53" spans="1:10" x14ac:dyDescent="0.25">
      <c r="A53" s="13">
        <v>44</v>
      </c>
      <c r="B53" s="13" t="s">
        <v>29</v>
      </c>
      <c r="C53" s="13">
        <v>2009</v>
      </c>
      <c r="D53" s="18"/>
      <c r="E53" s="18"/>
      <c r="F53" s="18">
        <f t="shared" si="1"/>
        <v>0</v>
      </c>
      <c r="G53" s="37">
        <v>0</v>
      </c>
      <c r="H53" s="39">
        <f t="shared" ref="H53:H57" si="10">SUM(G53*123/100)</f>
        <v>0</v>
      </c>
      <c r="I53" s="37">
        <f t="shared" si="2"/>
        <v>0</v>
      </c>
      <c r="J53" s="38">
        <f t="shared" si="3"/>
        <v>0</v>
      </c>
    </row>
    <row r="54" spans="1:10" x14ac:dyDescent="0.25">
      <c r="A54" s="13">
        <v>45</v>
      </c>
      <c r="B54" s="13" t="s">
        <v>30</v>
      </c>
      <c r="C54" s="13">
        <v>2009</v>
      </c>
      <c r="D54" s="18"/>
      <c r="E54" s="18"/>
      <c r="F54" s="18">
        <f t="shared" si="1"/>
        <v>0</v>
      </c>
      <c r="G54" s="37">
        <v>0</v>
      </c>
      <c r="H54" s="39">
        <f t="shared" si="10"/>
        <v>0</v>
      </c>
      <c r="I54" s="37">
        <f t="shared" si="2"/>
        <v>0</v>
      </c>
      <c r="J54" s="38">
        <f t="shared" si="3"/>
        <v>0</v>
      </c>
    </row>
    <row r="55" spans="1:10" x14ac:dyDescent="0.25">
      <c r="A55" s="13">
        <v>46</v>
      </c>
      <c r="B55" s="13" t="s">
        <v>31</v>
      </c>
      <c r="C55" s="13">
        <v>2009</v>
      </c>
      <c r="D55" s="18"/>
      <c r="E55" s="18"/>
      <c r="F55" s="18">
        <f t="shared" si="1"/>
        <v>0</v>
      </c>
      <c r="G55" s="37">
        <v>0</v>
      </c>
      <c r="H55" s="39">
        <f t="shared" si="10"/>
        <v>0</v>
      </c>
      <c r="I55" s="37">
        <f t="shared" si="2"/>
        <v>0</v>
      </c>
      <c r="J55" s="38">
        <f t="shared" si="3"/>
        <v>0</v>
      </c>
    </row>
    <row r="56" spans="1:10" x14ac:dyDescent="0.25">
      <c r="A56" s="13">
        <v>47</v>
      </c>
      <c r="B56" s="13" t="s">
        <v>32</v>
      </c>
      <c r="C56" s="13">
        <v>2009</v>
      </c>
      <c r="D56" s="18"/>
      <c r="E56" s="18"/>
      <c r="F56" s="18">
        <f t="shared" si="1"/>
        <v>0</v>
      </c>
      <c r="G56" s="37">
        <v>0</v>
      </c>
      <c r="H56" s="39">
        <f t="shared" si="10"/>
        <v>0</v>
      </c>
      <c r="I56" s="37">
        <f t="shared" si="2"/>
        <v>0</v>
      </c>
      <c r="J56" s="38">
        <f t="shared" si="3"/>
        <v>0</v>
      </c>
    </row>
    <row r="57" spans="1:10" ht="30" x14ac:dyDescent="0.25">
      <c r="A57" s="13">
        <v>48</v>
      </c>
      <c r="B57" s="17" t="s">
        <v>34</v>
      </c>
      <c r="C57" s="13">
        <v>2009</v>
      </c>
      <c r="D57" s="18"/>
      <c r="E57" s="18"/>
      <c r="F57" s="18">
        <f t="shared" si="1"/>
        <v>0</v>
      </c>
      <c r="G57" s="37">
        <v>0</v>
      </c>
      <c r="H57" s="39">
        <f t="shared" si="10"/>
        <v>0</v>
      </c>
      <c r="I57" s="37">
        <f t="shared" si="2"/>
        <v>0</v>
      </c>
      <c r="J57" s="38">
        <f t="shared" si="3"/>
        <v>0</v>
      </c>
    </row>
    <row r="58" spans="1:10" x14ac:dyDescent="0.25">
      <c r="A58" s="69" t="s">
        <v>35</v>
      </c>
      <c r="B58" s="69"/>
      <c r="C58" s="69"/>
      <c r="D58" s="18">
        <f t="shared" ref="D58:J58" si="11">SUM(D10:D57)</f>
        <v>0</v>
      </c>
      <c r="E58" s="18">
        <f t="shared" si="11"/>
        <v>0</v>
      </c>
      <c r="F58" s="18">
        <f t="shared" si="11"/>
        <v>0</v>
      </c>
      <c r="G58" s="37">
        <f t="shared" si="11"/>
        <v>0</v>
      </c>
      <c r="H58" s="37">
        <f t="shared" si="11"/>
        <v>0</v>
      </c>
      <c r="I58" s="37">
        <f t="shared" si="11"/>
        <v>0</v>
      </c>
      <c r="J58" s="37">
        <f t="shared" si="11"/>
        <v>0</v>
      </c>
    </row>
    <row r="60" spans="1:10" x14ac:dyDescent="0.25">
      <c r="A60" s="70" t="s">
        <v>49</v>
      </c>
      <c r="B60" s="70"/>
      <c r="C60" s="70"/>
      <c r="D60" s="70"/>
      <c r="E60" s="70"/>
      <c r="F60" s="70"/>
      <c r="G60" s="70"/>
      <c r="H60" s="70"/>
      <c r="I60" s="70"/>
      <c r="J60" s="70"/>
    </row>
    <row r="61" spans="1:10" ht="78" customHeight="1" x14ac:dyDescent="0.25">
      <c r="A61" s="46" t="s">
        <v>0</v>
      </c>
      <c r="B61" s="46" t="s">
        <v>50</v>
      </c>
      <c r="C61" s="34" t="s">
        <v>52</v>
      </c>
      <c r="D61" s="34" t="s">
        <v>56</v>
      </c>
    </row>
    <row r="62" spans="1:10" x14ac:dyDescent="0.25">
      <c r="A62" s="35"/>
      <c r="B62" s="35"/>
      <c r="C62" s="36">
        <v>0</v>
      </c>
      <c r="D62" s="45"/>
    </row>
    <row r="63" spans="1:10" x14ac:dyDescent="0.25">
      <c r="A63" s="35"/>
      <c r="B63" s="35"/>
      <c r="C63" s="36">
        <v>0</v>
      </c>
      <c r="D63" s="45"/>
    </row>
    <row r="64" spans="1:10" x14ac:dyDescent="0.25">
      <c r="A64" s="35"/>
      <c r="B64" s="35"/>
      <c r="C64" s="36">
        <v>0</v>
      </c>
      <c r="D64" s="45"/>
    </row>
    <row r="65" spans="1:4" x14ac:dyDescent="0.25">
      <c r="A65" s="35"/>
      <c r="B65" s="35"/>
      <c r="C65" s="36">
        <v>0</v>
      </c>
      <c r="D65" s="45"/>
    </row>
    <row r="66" spans="1:4" x14ac:dyDescent="0.25">
      <c r="A66" s="35"/>
      <c r="B66" s="35"/>
      <c r="C66" s="36">
        <v>0</v>
      </c>
      <c r="D66" s="45"/>
    </row>
    <row r="67" spans="1:4" x14ac:dyDescent="0.25">
      <c r="A67" s="68" t="s">
        <v>35</v>
      </c>
      <c r="B67" s="68"/>
      <c r="C67" s="36">
        <f>SUM(C62:C66)</f>
        <v>0</v>
      </c>
      <c r="D67" s="45"/>
    </row>
  </sheetData>
  <mergeCells count="24">
    <mergeCell ref="A1:J1"/>
    <mergeCell ref="H3:J3"/>
    <mergeCell ref="H4:J4"/>
    <mergeCell ref="H5:J5"/>
    <mergeCell ref="H6:J6"/>
    <mergeCell ref="A6:C6"/>
    <mergeCell ref="D5:E5"/>
    <mergeCell ref="D6:E6"/>
    <mergeCell ref="F3:G3"/>
    <mergeCell ref="F4:G4"/>
    <mergeCell ref="F5:G5"/>
    <mergeCell ref="F6:G6"/>
    <mergeCell ref="A67:B67"/>
    <mergeCell ref="A58:C58"/>
    <mergeCell ref="A60:J60"/>
    <mergeCell ref="A2:J2"/>
    <mergeCell ref="A4:C4"/>
    <mergeCell ref="A5:C5"/>
    <mergeCell ref="D3:E3"/>
    <mergeCell ref="D4:E4"/>
    <mergeCell ref="D7:F7"/>
    <mergeCell ref="G7:I7"/>
    <mergeCell ref="A7:C7"/>
    <mergeCell ref="A3:C3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95BB2-227D-4C64-B802-5BE835859572}">
  <dimension ref="A1:L58"/>
  <sheetViews>
    <sheetView workbookViewId="0">
      <selection sqref="A1:K58"/>
    </sheetView>
  </sheetViews>
  <sheetFormatPr defaultRowHeight="15" x14ac:dyDescent="0.25"/>
  <cols>
    <col min="1" max="1" width="4" style="30" bestFit="1" customWidth="1"/>
    <col min="2" max="2" width="8" bestFit="1" customWidth="1"/>
    <col min="3" max="3" width="15.85546875" style="64" customWidth="1"/>
    <col min="4" max="4" width="22.85546875" style="1" customWidth="1"/>
    <col min="5" max="5" width="6.5703125" style="1" bestFit="1" customWidth="1"/>
    <col min="6" max="7" width="6.85546875" style="1" customWidth="1"/>
    <col min="8" max="8" width="8.28515625" style="1" customWidth="1"/>
    <col min="9" max="9" width="6.85546875" style="1" customWidth="1"/>
    <col min="10" max="10" width="7" style="1" bestFit="1" customWidth="1"/>
    <col min="11" max="11" width="18.85546875" style="1" customWidth="1"/>
  </cols>
  <sheetData>
    <row r="1" spans="1:12" x14ac:dyDescent="0.25">
      <c r="A1" s="77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2" x14ac:dyDescent="0.25">
      <c r="A2" s="76" t="s">
        <v>20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2" x14ac:dyDescent="0.25">
      <c r="A3" s="76" t="s">
        <v>1</v>
      </c>
      <c r="B3" s="76"/>
      <c r="C3" s="76"/>
      <c r="D3" s="79"/>
      <c r="E3" s="80"/>
      <c r="F3" s="82" t="s">
        <v>4</v>
      </c>
      <c r="G3" s="83"/>
      <c r="H3" s="83"/>
      <c r="I3" s="84"/>
      <c r="J3" s="79"/>
      <c r="K3" s="80"/>
    </row>
    <row r="4" spans="1:12" x14ac:dyDescent="0.25">
      <c r="A4" s="76" t="s">
        <v>2</v>
      </c>
      <c r="B4" s="76"/>
      <c r="C4" s="76"/>
      <c r="D4" s="79"/>
      <c r="E4" s="80"/>
      <c r="F4" s="82" t="s">
        <v>6</v>
      </c>
      <c r="G4" s="83"/>
      <c r="H4" s="83"/>
      <c r="I4" s="84"/>
      <c r="J4" s="79"/>
      <c r="K4" s="80"/>
    </row>
    <row r="5" spans="1:12" x14ac:dyDescent="0.25">
      <c r="A5" s="76" t="s">
        <v>5</v>
      </c>
      <c r="B5" s="76"/>
      <c r="C5" s="76"/>
      <c r="D5" s="79"/>
      <c r="E5" s="80"/>
      <c r="F5" s="82" t="s">
        <v>7</v>
      </c>
      <c r="G5" s="83"/>
      <c r="H5" s="83"/>
      <c r="I5" s="84"/>
      <c r="J5" s="79"/>
      <c r="K5" s="80"/>
    </row>
    <row r="6" spans="1:12" x14ac:dyDescent="0.25">
      <c r="A6" s="81" t="s">
        <v>19</v>
      </c>
      <c r="B6" s="81"/>
      <c r="C6" s="81"/>
      <c r="D6" s="79"/>
      <c r="E6" s="80"/>
      <c r="F6" s="82" t="s">
        <v>57</v>
      </c>
      <c r="G6" s="83"/>
      <c r="H6" s="83"/>
      <c r="I6" s="84"/>
      <c r="J6" s="79"/>
      <c r="K6" s="80"/>
    </row>
    <row r="7" spans="1:12" x14ac:dyDescent="0.25">
      <c r="A7" s="78"/>
      <c r="B7" s="78"/>
      <c r="C7" s="78"/>
      <c r="D7" s="85" t="s">
        <v>38</v>
      </c>
      <c r="E7" s="86"/>
      <c r="F7" s="86" t="s">
        <v>39</v>
      </c>
      <c r="G7" s="86"/>
      <c r="H7" s="86"/>
      <c r="I7" s="86"/>
      <c r="J7" s="87"/>
      <c r="K7" s="3" t="s">
        <v>18</v>
      </c>
    </row>
    <row r="8" spans="1:12" s="51" customFormat="1" x14ac:dyDescent="0.25">
      <c r="A8" s="47">
        <v>1</v>
      </c>
      <c r="B8" s="47">
        <v>2</v>
      </c>
      <c r="C8" s="56">
        <v>3</v>
      </c>
      <c r="D8" s="65">
        <v>4</v>
      </c>
      <c r="E8" s="48">
        <v>5</v>
      </c>
      <c r="F8" s="48">
        <v>6</v>
      </c>
      <c r="G8" s="49">
        <v>7</v>
      </c>
      <c r="H8" s="49" t="s">
        <v>55</v>
      </c>
      <c r="I8" s="49">
        <v>9</v>
      </c>
      <c r="J8" s="49">
        <v>10</v>
      </c>
      <c r="K8" s="50" t="s">
        <v>54</v>
      </c>
    </row>
    <row r="9" spans="1:12" x14ac:dyDescent="0.25">
      <c r="A9" s="27" t="s">
        <v>0</v>
      </c>
      <c r="B9" s="21" t="s">
        <v>3</v>
      </c>
      <c r="C9" s="57" t="s">
        <v>8</v>
      </c>
      <c r="D9" s="5" t="s">
        <v>10</v>
      </c>
      <c r="E9" s="6" t="s">
        <v>53</v>
      </c>
      <c r="F9" s="6" t="s">
        <v>10</v>
      </c>
      <c r="G9" s="3" t="s">
        <v>37</v>
      </c>
      <c r="H9" s="3" t="s">
        <v>14</v>
      </c>
      <c r="I9" s="3" t="s">
        <v>12</v>
      </c>
      <c r="J9" s="3" t="s">
        <v>14</v>
      </c>
      <c r="K9" s="3" t="s">
        <v>16</v>
      </c>
    </row>
    <row r="10" spans="1:12" s="2" customFormat="1" x14ac:dyDescent="0.25">
      <c r="A10" s="27">
        <v>1</v>
      </c>
      <c r="B10" s="25" t="s">
        <v>22</v>
      </c>
      <c r="C10" s="58">
        <v>2016</v>
      </c>
      <c r="D10" s="23">
        <v>0</v>
      </c>
      <c r="E10" s="24">
        <f>D10</f>
        <v>0</v>
      </c>
      <c r="F10" s="24">
        <v>0</v>
      </c>
      <c r="G10" s="3">
        <v>0</v>
      </c>
      <c r="H10" s="3">
        <f>F10+G10</f>
        <v>0</v>
      </c>
      <c r="I10" s="41">
        <f>SUM(H10*125/100)</f>
        <v>0</v>
      </c>
      <c r="J10" s="42">
        <f>H10+I10</f>
        <v>0</v>
      </c>
      <c r="K10" s="42">
        <f>E10-J10</f>
        <v>0</v>
      </c>
      <c r="L10" s="2">
        <v>125</v>
      </c>
    </row>
    <row r="11" spans="1:12" x14ac:dyDescent="0.25">
      <c r="A11" s="28">
        <v>2</v>
      </c>
      <c r="B11" s="22" t="s">
        <v>23</v>
      </c>
      <c r="C11" s="59">
        <v>2016</v>
      </c>
      <c r="D11" s="7">
        <v>0</v>
      </c>
      <c r="E11" s="24">
        <f t="shared" ref="E11:E48" si="0">D11</f>
        <v>0</v>
      </c>
      <c r="F11" s="24">
        <v>0</v>
      </c>
      <c r="G11" s="43"/>
      <c r="H11" s="3">
        <f t="shared" ref="H11:H48" si="1">F11+G11</f>
        <v>0</v>
      </c>
      <c r="I11" s="41">
        <f t="shared" ref="I11:I15" si="2">SUM(H11*125/100)</f>
        <v>0</v>
      </c>
      <c r="J11" s="42">
        <f t="shared" ref="J11:J48" si="3">H11+I11</f>
        <v>0</v>
      </c>
      <c r="K11" s="42">
        <f t="shared" ref="K11:K48" si="4">E11-J11</f>
        <v>0</v>
      </c>
    </row>
    <row r="12" spans="1:12" x14ac:dyDescent="0.25">
      <c r="A12" s="28">
        <v>3</v>
      </c>
      <c r="B12" s="22" t="s">
        <v>24</v>
      </c>
      <c r="C12" s="59">
        <v>2016</v>
      </c>
      <c r="D12" s="7">
        <v>0</v>
      </c>
      <c r="E12" s="24">
        <f t="shared" si="0"/>
        <v>0</v>
      </c>
      <c r="F12" s="24">
        <v>0</v>
      </c>
      <c r="G12" s="43"/>
      <c r="H12" s="3">
        <f t="shared" si="1"/>
        <v>0</v>
      </c>
      <c r="I12" s="41">
        <f t="shared" si="2"/>
        <v>0</v>
      </c>
      <c r="J12" s="42">
        <f t="shared" si="3"/>
        <v>0</v>
      </c>
      <c r="K12" s="42">
        <f t="shared" si="4"/>
        <v>0</v>
      </c>
    </row>
    <row r="13" spans="1:12" x14ac:dyDescent="0.25">
      <c r="A13" s="28">
        <v>4</v>
      </c>
      <c r="B13" s="22" t="s">
        <v>25</v>
      </c>
      <c r="C13" s="59">
        <v>2016</v>
      </c>
      <c r="D13" s="7">
        <v>0</v>
      </c>
      <c r="E13" s="24">
        <f t="shared" si="0"/>
        <v>0</v>
      </c>
      <c r="F13" s="24">
        <v>0</v>
      </c>
      <c r="G13" s="43"/>
      <c r="H13" s="3">
        <f t="shared" si="1"/>
        <v>0</v>
      </c>
      <c r="I13" s="41">
        <f t="shared" si="2"/>
        <v>0</v>
      </c>
      <c r="J13" s="42">
        <f t="shared" si="3"/>
        <v>0</v>
      </c>
      <c r="K13" s="42">
        <f t="shared" si="4"/>
        <v>0</v>
      </c>
    </row>
    <row r="14" spans="1:12" x14ac:dyDescent="0.25">
      <c r="A14" s="28">
        <v>5</v>
      </c>
      <c r="B14" s="22" t="s">
        <v>26</v>
      </c>
      <c r="C14" s="59">
        <v>2016</v>
      </c>
      <c r="D14" s="7">
        <v>0</v>
      </c>
      <c r="E14" s="24">
        <f t="shared" si="0"/>
        <v>0</v>
      </c>
      <c r="F14" s="24">
        <v>0</v>
      </c>
      <c r="G14" s="43"/>
      <c r="H14" s="3">
        <f t="shared" si="1"/>
        <v>0</v>
      </c>
      <c r="I14" s="41">
        <f t="shared" si="2"/>
        <v>0</v>
      </c>
      <c r="J14" s="42">
        <f t="shared" si="3"/>
        <v>0</v>
      </c>
      <c r="K14" s="42">
        <f t="shared" si="4"/>
        <v>0</v>
      </c>
    </row>
    <row r="15" spans="1:12" x14ac:dyDescent="0.25">
      <c r="A15" s="28">
        <v>6</v>
      </c>
      <c r="B15" s="22" t="s">
        <v>27</v>
      </c>
      <c r="C15" s="59">
        <v>2016</v>
      </c>
      <c r="D15" s="7">
        <v>0</v>
      </c>
      <c r="E15" s="24">
        <f t="shared" si="0"/>
        <v>0</v>
      </c>
      <c r="F15" s="24">
        <v>0</v>
      </c>
      <c r="G15" s="43"/>
      <c r="H15" s="3">
        <f t="shared" si="1"/>
        <v>0</v>
      </c>
      <c r="I15" s="41">
        <f t="shared" si="2"/>
        <v>0</v>
      </c>
      <c r="J15" s="42">
        <f t="shared" si="3"/>
        <v>0</v>
      </c>
      <c r="K15" s="42">
        <f t="shared" si="4"/>
        <v>0</v>
      </c>
    </row>
    <row r="16" spans="1:12" s="2" customFormat="1" x14ac:dyDescent="0.25">
      <c r="A16" s="27">
        <v>7</v>
      </c>
      <c r="B16" s="25" t="s">
        <v>28</v>
      </c>
      <c r="C16" s="58">
        <v>2016</v>
      </c>
      <c r="D16" s="23">
        <v>0</v>
      </c>
      <c r="E16" s="24">
        <f t="shared" si="0"/>
        <v>0</v>
      </c>
      <c r="F16" s="24">
        <v>0</v>
      </c>
      <c r="G16" s="3"/>
      <c r="H16" s="3">
        <f t="shared" si="1"/>
        <v>0</v>
      </c>
      <c r="I16" s="42">
        <f>SUM(H16*132/100)</f>
        <v>0</v>
      </c>
      <c r="J16" s="42">
        <f t="shared" si="3"/>
        <v>0</v>
      </c>
      <c r="K16" s="42">
        <f t="shared" si="4"/>
        <v>0</v>
      </c>
      <c r="L16" s="2">
        <v>132</v>
      </c>
    </row>
    <row r="17" spans="1:12" x14ac:dyDescent="0.25">
      <c r="A17" s="28">
        <v>8</v>
      </c>
      <c r="B17" s="22" t="s">
        <v>29</v>
      </c>
      <c r="C17" s="59">
        <v>2016</v>
      </c>
      <c r="D17" s="7">
        <v>0</v>
      </c>
      <c r="E17" s="24">
        <f t="shared" si="0"/>
        <v>0</v>
      </c>
      <c r="F17" s="24">
        <v>0</v>
      </c>
      <c r="G17" s="43"/>
      <c r="H17" s="3">
        <f t="shared" si="1"/>
        <v>0</v>
      </c>
      <c r="I17" s="42">
        <f t="shared" ref="I17:I21" si="5">SUM(H17*132/100)</f>
        <v>0</v>
      </c>
      <c r="J17" s="42">
        <f t="shared" si="3"/>
        <v>0</v>
      </c>
      <c r="K17" s="42">
        <f t="shared" si="4"/>
        <v>0</v>
      </c>
    </row>
    <row r="18" spans="1:12" x14ac:dyDescent="0.25">
      <c r="A18" s="28">
        <v>9</v>
      </c>
      <c r="B18" s="22" t="s">
        <v>30</v>
      </c>
      <c r="C18" s="59">
        <v>2016</v>
      </c>
      <c r="D18" s="7">
        <v>0</v>
      </c>
      <c r="E18" s="24">
        <f t="shared" si="0"/>
        <v>0</v>
      </c>
      <c r="F18" s="24">
        <v>0</v>
      </c>
      <c r="G18" s="43"/>
      <c r="H18" s="3">
        <f t="shared" si="1"/>
        <v>0</v>
      </c>
      <c r="I18" s="42">
        <f t="shared" si="5"/>
        <v>0</v>
      </c>
      <c r="J18" s="42">
        <f t="shared" si="3"/>
        <v>0</v>
      </c>
      <c r="K18" s="42">
        <f t="shared" si="4"/>
        <v>0</v>
      </c>
    </row>
    <row r="19" spans="1:12" x14ac:dyDescent="0.25">
      <c r="A19" s="28">
        <v>10</v>
      </c>
      <c r="B19" s="22" t="s">
        <v>31</v>
      </c>
      <c r="C19" s="59">
        <v>2016</v>
      </c>
      <c r="D19" s="7">
        <v>0</v>
      </c>
      <c r="E19" s="24">
        <f t="shared" si="0"/>
        <v>0</v>
      </c>
      <c r="F19" s="24">
        <v>0</v>
      </c>
      <c r="G19" s="43"/>
      <c r="H19" s="3">
        <f t="shared" si="1"/>
        <v>0</v>
      </c>
      <c r="I19" s="42">
        <f t="shared" si="5"/>
        <v>0</v>
      </c>
      <c r="J19" s="42">
        <f t="shared" si="3"/>
        <v>0</v>
      </c>
      <c r="K19" s="42">
        <f t="shared" si="4"/>
        <v>0</v>
      </c>
    </row>
    <row r="20" spans="1:12" x14ac:dyDescent="0.25">
      <c r="A20" s="28">
        <v>11</v>
      </c>
      <c r="B20" s="22" t="s">
        <v>32</v>
      </c>
      <c r="C20" s="59">
        <v>2016</v>
      </c>
      <c r="D20" s="7">
        <v>0</v>
      </c>
      <c r="E20" s="24">
        <f t="shared" si="0"/>
        <v>0</v>
      </c>
      <c r="F20" s="24">
        <v>0</v>
      </c>
      <c r="G20" s="43"/>
      <c r="H20" s="3">
        <f t="shared" si="1"/>
        <v>0</v>
      </c>
      <c r="I20" s="42">
        <f t="shared" si="5"/>
        <v>0</v>
      </c>
      <c r="J20" s="42">
        <f t="shared" si="3"/>
        <v>0</v>
      </c>
      <c r="K20" s="42">
        <f t="shared" si="4"/>
        <v>0</v>
      </c>
    </row>
    <row r="21" spans="1:12" x14ac:dyDescent="0.25">
      <c r="A21" s="28">
        <v>12</v>
      </c>
      <c r="B21" s="22" t="s">
        <v>33</v>
      </c>
      <c r="C21" s="59">
        <v>2016</v>
      </c>
      <c r="D21" s="7">
        <v>0</v>
      </c>
      <c r="E21" s="24">
        <f t="shared" si="0"/>
        <v>0</v>
      </c>
      <c r="F21" s="24">
        <v>0</v>
      </c>
      <c r="G21" s="43"/>
      <c r="H21" s="3">
        <f t="shared" si="1"/>
        <v>0</v>
      </c>
      <c r="I21" s="42">
        <f t="shared" si="5"/>
        <v>0</v>
      </c>
      <c r="J21" s="42">
        <f t="shared" si="3"/>
        <v>0</v>
      </c>
      <c r="K21" s="42">
        <f t="shared" si="4"/>
        <v>0</v>
      </c>
    </row>
    <row r="22" spans="1:12" s="2" customFormat="1" x14ac:dyDescent="0.25">
      <c r="A22" s="27">
        <v>13</v>
      </c>
      <c r="B22" s="25" t="s">
        <v>22</v>
      </c>
      <c r="C22" s="57">
        <v>2017</v>
      </c>
      <c r="D22" s="23">
        <v>0</v>
      </c>
      <c r="E22" s="24">
        <f t="shared" si="0"/>
        <v>0</v>
      </c>
      <c r="F22" s="24">
        <v>0</v>
      </c>
      <c r="G22" s="3"/>
      <c r="H22" s="3">
        <f t="shared" si="1"/>
        <v>0</v>
      </c>
      <c r="I22" s="42">
        <f>SUM(H22*136/100)</f>
        <v>0</v>
      </c>
      <c r="J22" s="42">
        <f t="shared" si="3"/>
        <v>0</v>
      </c>
      <c r="K22" s="42">
        <f t="shared" si="4"/>
        <v>0</v>
      </c>
      <c r="L22" s="2">
        <v>136</v>
      </c>
    </row>
    <row r="23" spans="1:12" x14ac:dyDescent="0.25">
      <c r="A23" s="28">
        <v>14</v>
      </c>
      <c r="B23" s="22" t="s">
        <v>23</v>
      </c>
      <c r="C23" s="60">
        <v>2017</v>
      </c>
      <c r="D23" s="7">
        <v>0</v>
      </c>
      <c r="E23" s="24">
        <f t="shared" si="0"/>
        <v>0</v>
      </c>
      <c r="F23" s="24">
        <v>0</v>
      </c>
      <c r="G23" s="43"/>
      <c r="H23" s="3">
        <f t="shared" si="1"/>
        <v>0</v>
      </c>
      <c r="I23" s="42">
        <f t="shared" ref="I23:I27" si="6">SUM(H23*136/100)</f>
        <v>0</v>
      </c>
      <c r="J23" s="42">
        <f t="shared" si="3"/>
        <v>0</v>
      </c>
      <c r="K23" s="42">
        <f t="shared" si="4"/>
        <v>0</v>
      </c>
    </row>
    <row r="24" spans="1:12" x14ac:dyDescent="0.25">
      <c r="A24" s="28">
        <v>15</v>
      </c>
      <c r="B24" s="22" t="s">
        <v>24</v>
      </c>
      <c r="C24" s="60">
        <v>2017</v>
      </c>
      <c r="D24" s="7">
        <v>0</v>
      </c>
      <c r="E24" s="24">
        <f t="shared" si="0"/>
        <v>0</v>
      </c>
      <c r="F24" s="24">
        <v>0</v>
      </c>
      <c r="G24" s="43"/>
      <c r="H24" s="3">
        <f t="shared" si="1"/>
        <v>0</v>
      </c>
      <c r="I24" s="42">
        <f t="shared" si="6"/>
        <v>0</v>
      </c>
      <c r="J24" s="42">
        <f t="shared" si="3"/>
        <v>0</v>
      </c>
      <c r="K24" s="42">
        <f t="shared" si="4"/>
        <v>0</v>
      </c>
    </row>
    <row r="25" spans="1:12" x14ac:dyDescent="0.25">
      <c r="A25" s="28">
        <v>16</v>
      </c>
      <c r="B25" s="22" t="s">
        <v>25</v>
      </c>
      <c r="C25" s="60">
        <v>2017</v>
      </c>
      <c r="D25" s="7">
        <v>0</v>
      </c>
      <c r="E25" s="24">
        <f t="shared" si="0"/>
        <v>0</v>
      </c>
      <c r="F25" s="24">
        <v>0</v>
      </c>
      <c r="G25" s="43"/>
      <c r="H25" s="3">
        <f t="shared" si="1"/>
        <v>0</v>
      </c>
      <c r="I25" s="42">
        <f t="shared" si="6"/>
        <v>0</v>
      </c>
      <c r="J25" s="42">
        <f t="shared" si="3"/>
        <v>0</v>
      </c>
      <c r="K25" s="42">
        <f t="shared" si="4"/>
        <v>0</v>
      </c>
    </row>
    <row r="26" spans="1:12" x14ac:dyDescent="0.25">
      <c r="A26" s="28">
        <v>17</v>
      </c>
      <c r="B26" s="22" t="s">
        <v>26</v>
      </c>
      <c r="C26" s="60">
        <v>2017</v>
      </c>
      <c r="D26" s="7">
        <v>0</v>
      </c>
      <c r="E26" s="24">
        <f t="shared" si="0"/>
        <v>0</v>
      </c>
      <c r="F26" s="24">
        <v>0</v>
      </c>
      <c r="G26" s="43"/>
      <c r="H26" s="3">
        <f t="shared" si="1"/>
        <v>0</v>
      </c>
      <c r="I26" s="42">
        <f t="shared" si="6"/>
        <v>0</v>
      </c>
      <c r="J26" s="42">
        <f t="shared" si="3"/>
        <v>0</v>
      </c>
      <c r="K26" s="42">
        <f t="shared" si="4"/>
        <v>0</v>
      </c>
    </row>
    <row r="27" spans="1:12" x14ac:dyDescent="0.25">
      <c r="A27" s="28">
        <v>18</v>
      </c>
      <c r="B27" s="22" t="s">
        <v>27</v>
      </c>
      <c r="C27" s="60">
        <v>2017</v>
      </c>
      <c r="D27" s="7">
        <v>0</v>
      </c>
      <c r="E27" s="24">
        <f t="shared" si="0"/>
        <v>0</v>
      </c>
      <c r="F27" s="24">
        <v>0</v>
      </c>
      <c r="G27" s="43"/>
      <c r="H27" s="3">
        <f t="shared" si="1"/>
        <v>0</v>
      </c>
      <c r="I27" s="42">
        <f t="shared" si="6"/>
        <v>0</v>
      </c>
      <c r="J27" s="42">
        <f t="shared" si="3"/>
        <v>0</v>
      </c>
      <c r="K27" s="42">
        <f t="shared" si="4"/>
        <v>0</v>
      </c>
    </row>
    <row r="28" spans="1:12" s="2" customFormat="1" x14ac:dyDescent="0.25">
      <c r="A28" s="27">
        <v>19</v>
      </c>
      <c r="B28" s="25" t="s">
        <v>28</v>
      </c>
      <c r="C28" s="57">
        <v>2017</v>
      </c>
      <c r="D28" s="23">
        <v>0</v>
      </c>
      <c r="E28" s="24">
        <f t="shared" si="0"/>
        <v>0</v>
      </c>
      <c r="F28" s="24">
        <v>0</v>
      </c>
      <c r="G28" s="3"/>
      <c r="H28" s="3">
        <f t="shared" si="1"/>
        <v>0</v>
      </c>
      <c r="I28" s="42">
        <f>SUM(H28*139/100)</f>
        <v>0</v>
      </c>
      <c r="J28" s="42">
        <f t="shared" si="3"/>
        <v>0</v>
      </c>
      <c r="K28" s="42">
        <f t="shared" si="4"/>
        <v>0</v>
      </c>
      <c r="L28" s="2">
        <v>139</v>
      </c>
    </row>
    <row r="29" spans="1:12" x14ac:dyDescent="0.25">
      <c r="A29" s="28">
        <v>20</v>
      </c>
      <c r="B29" s="22" t="s">
        <v>29</v>
      </c>
      <c r="C29" s="60">
        <v>2017</v>
      </c>
      <c r="D29" s="7">
        <v>0</v>
      </c>
      <c r="E29" s="24">
        <f t="shared" si="0"/>
        <v>0</v>
      </c>
      <c r="F29" s="24">
        <v>0</v>
      </c>
      <c r="G29" s="43"/>
      <c r="H29" s="3">
        <f t="shared" si="1"/>
        <v>0</v>
      </c>
      <c r="I29" s="42">
        <f t="shared" ref="I29:I33" si="7">SUM(H29*139/100)</f>
        <v>0</v>
      </c>
      <c r="J29" s="42">
        <f t="shared" si="3"/>
        <v>0</v>
      </c>
      <c r="K29" s="42">
        <f t="shared" si="4"/>
        <v>0</v>
      </c>
    </row>
    <row r="30" spans="1:12" x14ac:dyDescent="0.25">
      <c r="A30" s="28">
        <v>21</v>
      </c>
      <c r="B30" s="22" t="s">
        <v>30</v>
      </c>
      <c r="C30" s="60">
        <v>2017</v>
      </c>
      <c r="D30" s="7">
        <v>0</v>
      </c>
      <c r="E30" s="24">
        <f t="shared" si="0"/>
        <v>0</v>
      </c>
      <c r="F30" s="24">
        <v>0</v>
      </c>
      <c r="G30" s="43"/>
      <c r="H30" s="3">
        <f t="shared" si="1"/>
        <v>0</v>
      </c>
      <c r="I30" s="42">
        <f t="shared" si="7"/>
        <v>0</v>
      </c>
      <c r="J30" s="42">
        <f t="shared" si="3"/>
        <v>0</v>
      </c>
      <c r="K30" s="42">
        <f t="shared" si="4"/>
        <v>0</v>
      </c>
    </row>
    <row r="31" spans="1:12" x14ac:dyDescent="0.25">
      <c r="A31" s="28">
        <v>22</v>
      </c>
      <c r="B31" s="22" t="s">
        <v>31</v>
      </c>
      <c r="C31" s="60">
        <v>2017</v>
      </c>
      <c r="D31" s="7">
        <v>0</v>
      </c>
      <c r="E31" s="24">
        <f t="shared" si="0"/>
        <v>0</v>
      </c>
      <c r="F31" s="24">
        <v>0</v>
      </c>
      <c r="G31" s="43"/>
      <c r="H31" s="3">
        <f t="shared" si="1"/>
        <v>0</v>
      </c>
      <c r="I31" s="42">
        <f t="shared" si="7"/>
        <v>0</v>
      </c>
      <c r="J31" s="42">
        <f t="shared" si="3"/>
        <v>0</v>
      </c>
      <c r="K31" s="42">
        <f t="shared" si="4"/>
        <v>0</v>
      </c>
    </row>
    <row r="32" spans="1:12" x14ac:dyDescent="0.25">
      <c r="A32" s="28">
        <v>23</v>
      </c>
      <c r="B32" s="22" t="s">
        <v>32</v>
      </c>
      <c r="C32" s="60">
        <v>2017</v>
      </c>
      <c r="D32" s="7">
        <v>0</v>
      </c>
      <c r="E32" s="24">
        <f t="shared" si="0"/>
        <v>0</v>
      </c>
      <c r="F32" s="24">
        <v>0</v>
      </c>
      <c r="G32" s="43"/>
      <c r="H32" s="3">
        <f t="shared" si="1"/>
        <v>0</v>
      </c>
      <c r="I32" s="42">
        <f t="shared" si="7"/>
        <v>0</v>
      </c>
      <c r="J32" s="42">
        <f t="shared" si="3"/>
        <v>0</v>
      </c>
      <c r="K32" s="42">
        <f t="shared" si="4"/>
        <v>0</v>
      </c>
    </row>
    <row r="33" spans="1:12" s="2" customFormat="1" x14ac:dyDescent="0.25">
      <c r="A33" s="29">
        <v>24</v>
      </c>
      <c r="B33" s="26" t="s">
        <v>33</v>
      </c>
      <c r="C33" s="61">
        <v>2017</v>
      </c>
      <c r="D33" s="23">
        <v>0</v>
      </c>
      <c r="E33" s="24">
        <f t="shared" si="0"/>
        <v>0</v>
      </c>
      <c r="F33" s="24">
        <v>0</v>
      </c>
      <c r="G33" s="3"/>
      <c r="H33" s="3">
        <f t="shared" si="1"/>
        <v>0</v>
      </c>
      <c r="I33" s="42">
        <f t="shared" si="7"/>
        <v>0</v>
      </c>
      <c r="J33" s="42">
        <f t="shared" si="3"/>
        <v>0</v>
      </c>
      <c r="K33" s="42">
        <f t="shared" si="4"/>
        <v>0</v>
      </c>
    </row>
    <row r="34" spans="1:12" x14ac:dyDescent="0.25">
      <c r="A34" s="27">
        <v>25</v>
      </c>
      <c r="B34" s="25" t="s">
        <v>22</v>
      </c>
      <c r="C34" s="57">
        <v>2018</v>
      </c>
      <c r="D34" s="23">
        <v>0</v>
      </c>
      <c r="E34" s="24">
        <f t="shared" si="0"/>
        <v>0</v>
      </c>
      <c r="F34" s="24">
        <v>0</v>
      </c>
      <c r="G34" s="43"/>
      <c r="H34" s="3">
        <f t="shared" si="1"/>
        <v>0</v>
      </c>
      <c r="I34" s="42">
        <f>SUM(H34*142/100)</f>
        <v>0</v>
      </c>
      <c r="J34" s="42">
        <f t="shared" si="3"/>
        <v>0</v>
      </c>
      <c r="K34" s="42">
        <f t="shared" si="4"/>
        <v>0</v>
      </c>
      <c r="L34">
        <v>142</v>
      </c>
    </row>
    <row r="35" spans="1:12" x14ac:dyDescent="0.25">
      <c r="A35" s="28">
        <v>26</v>
      </c>
      <c r="B35" s="22" t="s">
        <v>23</v>
      </c>
      <c r="C35" s="60">
        <v>2018</v>
      </c>
      <c r="D35" s="7">
        <v>0</v>
      </c>
      <c r="E35" s="24">
        <f t="shared" si="0"/>
        <v>0</v>
      </c>
      <c r="F35" s="24">
        <v>0</v>
      </c>
      <c r="G35" s="43"/>
      <c r="H35" s="3">
        <f t="shared" si="1"/>
        <v>0</v>
      </c>
      <c r="I35" s="42">
        <f t="shared" ref="I35:I39" si="8">SUM(H35*142/100)</f>
        <v>0</v>
      </c>
      <c r="J35" s="42">
        <f t="shared" si="3"/>
        <v>0</v>
      </c>
      <c r="K35" s="42">
        <f t="shared" si="4"/>
        <v>0</v>
      </c>
    </row>
    <row r="36" spans="1:12" x14ac:dyDescent="0.25">
      <c r="A36" s="28">
        <v>27</v>
      </c>
      <c r="B36" s="22" t="s">
        <v>24</v>
      </c>
      <c r="C36" s="60">
        <v>2018</v>
      </c>
      <c r="D36" s="7">
        <v>0</v>
      </c>
      <c r="E36" s="24">
        <f t="shared" si="0"/>
        <v>0</v>
      </c>
      <c r="F36" s="24">
        <v>0</v>
      </c>
      <c r="G36" s="43"/>
      <c r="H36" s="3">
        <f t="shared" si="1"/>
        <v>0</v>
      </c>
      <c r="I36" s="42">
        <f t="shared" si="8"/>
        <v>0</v>
      </c>
      <c r="J36" s="42">
        <f t="shared" si="3"/>
        <v>0</v>
      </c>
      <c r="K36" s="42">
        <f t="shared" si="4"/>
        <v>0</v>
      </c>
    </row>
    <row r="37" spans="1:12" x14ac:dyDescent="0.25">
      <c r="A37" s="28">
        <v>28</v>
      </c>
      <c r="B37" s="22" t="s">
        <v>25</v>
      </c>
      <c r="C37" s="60">
        <v>2018</v>
      </c>
      <c r="D37" s="7">
        <v>0</v>
      </c>
      <c r="E37" s="24">
        <f t="shared" si="0"/>
        <v>0</v>
      </c>
      <c r="F37" s="24">
        <v>0</v>
      </c>
      <c r="G37" s="43"/>
      <c r="H37" s="3">
        <f t="shared" si="1"/>
        <v>0</v>
      </c>
      <c r="I37" s="42">
        <f t="shared" si="8"/>
        <v>0</v>
      </c>
      <c r="J37" s="42">
        <f t="shared" si="3"/>
        <v>0</v>
      </c>
      <c r="K37" s="42">
        <f t="shared" si="4"/>
        <v>0</v>
      </c>
    </row>
    <row r="38" spans="1:12" x14ac:dyDescent="0.25">
      <c r="A38" s="28">
        <v>29</v>
      </c>
      <c r="B38" s="22" t="s">
        <v>26</v>
      </c>
      <c r="C38" s="60">
        <v>2018</v>
      </c>
      <c r="D38" s="7">
        <v>0</v>
      </c>
      <c r="E38" s="24">
        <f t="shared" si="0"/>
        <v>0</v>
      </c>
      <c r="F38" s="24">
        <v>0</v>
      </c>
      <c r="G38" s="43"/>
      <c r="H38" s="3">
        <f t="shared" si="1"/>
        <v>0</v>
      </c>
      <c r="I38" s="42">
        <f t="shared" si="8"/>
        <v>0</v>
      </c>
      <c r="J38" s="42">
        <f t="shared" si="3"/>
        <v>0</v>
      </c>
      <c r="K38" s="42">
        <f t="shared" si="4"/>
        <v>0</v>
      </c>
    </row>
    <row r="39" spans="1:12" x14ac:dyDescent="0.25">
      <c r="A39" s="28">
        <v>30</v>
      </c>
      <c r="B39" s="22" t="s">
        <v>27</v>
      </c>
      <c r="C39" s="60">
        <v>2018</v>
      </c>
      <c r="D39" s="7">
        <v>0</v>
      </c>
      <c r="E39" s="24">
        <f t="shared" si="0"/>
        <v>0</v>
      </c>
      <c r="F39" s="24">
        <v>0</v>
      </c>
      <c r="G39" s="43"/>
      <c r="H39" s="3">
        <f t="shared" si="1"/>
        <v>0</v>
      </c>
      <c r="I39" s="42">
        <f t="shared" si="8"/>
        <v>0</v>
      </c>
      <c r="J39" s="42">
        <f t="shared" si="3"/>
        <v>0</v>
      </c>
      <c r="K39" s="42">
        <f t="shared" si="4"/>
        <v>0</v>
      </c>
    </row>
    <row r="40" spans="1:12" s="2" customFormat="1" x14ac:dyDescent="0.25">
      <c r="A40" s="27">
        <v>31</v>
      </c>
      <c r="B40" s="25" t="s">
        <v>28</v>
      </c>
      <c r="C40" s="57">
        <v>2018</v>
      </c>
      <c r="D40" s="23">
        <v>0</v>
      </c>
      <c r="E40" s="24">
        <f t="shared" si="0"/>
        <v>0</v>
      </c>
      <c r="F40" s="24">
        <v>0</v>
      </c>
      <c r="G40" s="3"/>
      <c r="H40" s="3">
        <f t="shared" si="1"/>
        <v>0</v>
      </c>
      <c r="I40" s="42">
        <f>SUM(H40*148/100)</f>
        <v>0</v>
      </c>
      <c r="J40" s="42">
        <f t="shared" si="3"/>
        <v>0</v>
      </c>
      <c r="K40" s="42">
        <f t="shared" si="4"/>
        <v>0</v>
      </c>
      <c r="L40" s="2">
        <v>148</v>
      </c>
    </row>
    <row r="41" spans="1:12" x14ac:dyDescent="0.25">
      <c r="A41" s="28">
        <v>32</v>
      </c>
      <c r="B41" s="22" t="s">
        <v>29</v>
      </c>
      <c r="C41" s="60">
        <v>2018</v>
      </c>
      <c r="D41" s="7">
        <v>0</v>
      </c>
      <c r="E41" s="24">
        <f t="shared" si="0"/>
        <v>0</v>
      </c>
      <c r="F41" s="24">
        <v>0</v>
      </c>
      <c r="G41" s="43"/>
      <c r="H41" s="3">
        <f t="shared" si="1"/>
        <v>0</v>
      </c>
      <c r="I41" s="42">
        <f t="shared" ref="I41:I45" si="9">SUM(H41*148/100)</f>
        <v>0</v>
      </c>
      <c r="J41" s="42">
        <f t="shared" si="3"/>
        <v>0</v>
      </c>
      <c r="K41" s="42">
        <f t="shared" si="4"/>
        <v>0</v>
      </c>
    </row>
    <row r="42" spans="1:12" x14ac:dyDescent="0.25">
      <c r="A42" s="28">
        <v>33</v>
      </c>
      <c r="B42" s="22" t="s">
        <v>30</v>
      </c>
      <c r="C42" s="60">
        <v>2018</v>
      </c>
      <c r="D42" s="7">
        <v>0</v>
      </c>
      <c r="E42" s="24">
        <f t="shared" si="0"/>
        <v>0</v>
      </c>
      <c r="F42" s="24">
        <v>0</v>
      </c>
      <c r="G42" s="43"/>
      <c r="H42" s="3">
        <f t="shared" si="1"/>
        <v>0</v>
      </c>
      <c r="I42" s="42">
        <f t="shared" si="9"/>
        <v>0</v>
      </c>
      <c r="J42" s="42">
        <f t="shared" si="3"/>
        <v>0</v>
      </c>
      <c r="K42" s="42">
        <f t="shared" si="4"/>
        <v>0</v>
      </c>
    </row>
    <row r="43" spans="1:12" x14ac:dyDescent="0.25">
      <c r="A43" s="28">
        <v>34</v>
      </c>
      <c r="B43" s="22" t="s">
        <v>31</v>
      </c>
      <c r="C43" s="60">
        <v>2018</v>
      </c>
      <c r="D43" s="7">
        <v>0</v>
      </c>
      <c r="E43" s="24">
        <f t="shared" si="0"/>
        <v>0</v>
      </c>
      <c r="F43" s="24">
        <v>0</v>
      </c>
      <c r="G43" s="43"/>
      <c r="H43" s="3">
        <f t="shared" si="1"/>
        <v>0</v>
      </c>
      <c r="I43" s="42">
        <f t="shared" si="9"/>
        <v>0</v>
      </c>
      <c r="J43" s="42">
        <f t="shared" si="3"/>
        <v>0</v>
      </c>
      <c r="K43" s="42">
        <f t="shared" si="4"/>
        <v>0</v>
      </c>
    </row>
    <row r="44" spans="1:12" x14ac:dyDescent="0.25">
      <c r="A44" s="28">
        <v>35</v>
      </c>
      <c r="B44" s="22" t="s">
        <v>32</v>
      </c>
      <c r="C44" s="60">
        <v>2018</v>
      </c>
      <c r="D44" s="7">
        <v>0</v>
      </c>
      <c r="E44" s="24">
        <f t="shared" si="0"/>
        <v>0</v>
      </c>
      <c r="F44" s="24">
        <v>0</v>
      </c>
      <c r="G44" s="43"/>
      <c r="H44" s="3">
        <f t="shared" si="1"/>
        <v>0</v>
      </c>
      <c r="I44" s="42">
        <f t="shared" si="9"/>
        <v>0</v>
      </c>
      <c r="J44" s="42">
        <f t="shared" si="3"/>
        <v>0</v>
      </c>
      <c r="K44" s="42">
        <f t="shared" si="4"/>
        <v>0</v>
      </c>
    </row>
    <row r="45" spans="1:12" x14ac:dyDescent="0.25">
      <c r="A45" s="28">
        <v>36</v>
      </c>
      <c r="B45" s="22" t="s">
        <v>33</v>
      </c>
      <c r="C45" s="60">
        <v>2018</v>
      </c>
      <c r="D45" s="7">
        <v>0</v>
      </c>
      <c r="E45" s="24">
        <f t="shared" si="0"/>
        <v>0</v>
      </c>
      <c r="F45" s="24">
        <v>0</v>
      </c>
      <c r="G45" s="43"/>
      <c r="H45" s="3">
        <f t="shared" si="1"/>
        <v>0</v>
      </c>
      <c r="I45" s="42">
        <f t="shared" si="9"/>
        <v>0</v>
      </c>
      <c r="J45" s="42">
        <f t="shared" si="3"/>
        <v>0</v>
      </c>
      <c r="K45" s="42">
        <f t="shared" si="4"/>
        <v>0</v>
      </c>
    </row>
    <row r="46" spans="1:12" s="2" customFormat="1" x14ac:dyDescent="0.25">
      <c r="A46" s="27">
        <v>37</v>
      </c>
      <c r="B46" s="25" t="s">
        <v>22</v>
      </c>
      <c r="C46" s="57">
        <v>2019</v>
      </c>
      <c r="D46" s="23">
        <v>0</v>
      </c>
      <c r="E46" s="24">
        <f t="shared" si="0"/>
        <v>0</v>
      </c>
      <c r="F46" s="24">
        <v>0</v>
      </c>
      <c r="G46" s="3"/>
      <c r="H46" s="3">
        <f t="shared" si="1"/>
        <v>0</v>
      </c>
      <c r="I46" s="42">
        <f>SUM(H46*154/100)</f>
        <v>0</v>
      </c>
      <c r="J46" s="42">
        <f t="shared" si="3"/>
        <v>0</v>
      </c>
      <c r="K46" s="42">
        <f t="shared" si="4"/>
        <v>0</v>
      </c>
      <c r="L46" s="2">
        <v>154</v>
      </c>
    </row>
    <row r="47" spans="1:12" x14ac:dyDescent="0.25">
      <c r="A47" s="28">
        <v>38</v>
      </c>
      <c r="B47" s="22" t="s">
        <v>23</v>
      </c>
      <c r="C47" s="60">
        <v>2019</v>
      </c>
      <c r="D47" s="7">
        <v>0</v>
      </c>
      <c r="E47" s="24">
        <f t="shared" si="0"/>
        <v>0</v>
      </c>
      <c r="F47" s="24">
        <v>0</v>
      </c>
      <c r="G47" s="43"/>
      <c r="H47" s="3">
        <f t="shared" si="1"/>
        <v>0</v>
      </c>
      <c r="I47" s="42">
        <f t="shared" ref="I47:I48" si="10">SUM(H47*154/100)</f>
        <v>0</v>
      </c>
      <c r="J47" s="42">
        <f t="shared" si="3"/>
        <v>0</v>
      </c>
      <c r="K47" s="42">
        <f t="shared" si="4"/>
        <v>0</v>
      </c>
    </row>
    <row r="48" spans="1:12" x14ac:dyDescent="0.25">
      <c r="A48" s="28">
        <v>39</v>
      </c>
      <c r="B48" s="22" t="s">
        <v>24</v>
      </c>
      <c r="C48" s="60">
        <v>2019</v>
      </c>
      <c r="D48" s="7">
        <v>0</v>
      </c>
      <c r="E48" s="24">
        <f t="shared" si="0"/>
        <v>0</v>
      </c>
      <c r="F48" s="24">
        <v>0</v>
      </c>
      <c r="G48" s="43"/>
      <c r="H48" s="3">
        <f t="shared" si="1"/>
        <v>0</v>
      </c>
      <c r="I48" s="42">
        <f t="shared" si="10"/>
        <v>0</v>
      </c>
      <c r="J48" s="42">
        <f t="shared" si="3"/>
        <v>0</v>
      </c>
      <c r="K48" s="42">
        <f t="shared" si="4"/>
        <v>0</v>
      </c>
    </row>
    <row r="49" spans="1:11" x14ac:dyDescent="0.25">
      <c r="A49" s="78" t="s">
        <v>35</v>
      </c>
      <c r="B49" s="78"/>
      <c r="C49" s="78"/>
      <c r="D49" s="7">
        <f t="shared" ref="D49:K49" si="11">SUM(D10:D48)</f>
        <v>0</v>
      </c>
      <c r="E49" s="24">
        <f t="shared" si="11"/>
        <v>0</v>
      </c>
      <c r="F49" s="43">
        <f t="shared" si="11"/>
        <v>0</v>
      </c>
      <c r="G49" s="43">
        <f t="shared" si="11"/>
        <v>0</v>
      </c>
      <c r="H49" s="3">
        <f t="shared" si="11"/>
        <v>0</v>
      </c>
      <c r="I49" s="44">
        <f t="shared" si="11"/>
        <v>0</v>
      </c>
      <c r="J49" s="42">
        <f t="shared" si="11"/>
        <v>0</v>
      </c>
      <c r="K49" s="41">
        <f t="shared" si="11"/>
        <v>0</v>
      </c>
    </row>
    <row r="51" spans="1:11" x14ac:dyDescent="0.25">
      <c r="A51" s="70" t="s">
        <v>49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</row>
    <row r="52" spans="1:11" ht="42" customHeight="1" x14ac:dyDescent="0.25">
      <c r="A52" s="46" t="s">
        <v>0</v>
      </c>
      <c r="B52" s="46" t="s">
        <v>50</v>
      </c>
      <c r="C52" s="62" t="s">
        <v>51</v>
      </c>
      <c r="D52" s="34" t="s">
        <v>56</v>
      </c>
      <c r="I52"/>
      <c r="J52"/>
      <c r="K52"/>
    </row>
    <row r="53" spans="1:11" x14ac:dyDescent="0.25">
      <c r="A53" s="35"/>
      <c r="B53" s="35"/>
      <c r="C53" s="63"/>
      <c r="D53" s="45"/>
      <c r="I53"/>
      <c r="J53"/>
      <c r="K53"/>
    </row>
    <row r="54" spans="1:11" x14ac:dyDescent="0.25">
      <c r="A54" s="35"/>
      <c r="B54" s="35"/>
      <c r="C54" s="63"/>
      <c r="D54" s="45"/>
      <c r="I54"/>
      <c r="J54"/>
      <c r="K54"/>
    </row>
    <row r="55" spans="1:11" x14ac:dyDescent="0.25">
      <c r="A55" s="35"/>
      <c r="B55" s="35"/>
      <c r="C55" s="63"/>
      <c r="D55" s="45"/>
      <c r="I55"/>
      <c r="J55"/>
      <c r="K55"/>
    </row>
    <row r="56" spans="1:11" x14ac:dyDescent="0.25">
      <c r="A56" s="35"/>
      <c r="B56" s="35"/>
      <c r="C56" s="63"/>
      <c r="D56" s="45"/>
      <c r="I56"/>
      <c r="J56"/>
      <c r="K56"/>
    </row>
    <row r="57" spans="1:11" x14ac:dyDescent="0.25">
      <c r="A57" s="35"/>
      <c r="B57" s="35"/>
      <c r="C57" s="63"/>
      <c r="D57" s="45"/>
      <c r="I57"/>
      <c r="J57"/>
      <c r="K57"/>
    </row>
    <row r="58" spans="1:11" x14ac:dyDescent="0.25">
      <c r="A58" s="68" t="s">
        <v>35</v>
      </c>
      <c r="B58" s="68"/>
      <c r="C58" s="63">
        <f>C53+C54+C55+C56+C57</f>
        <v>0</v>
      </c>
      <c r="D58" s="45"/>
      <c r="I58"/>
      <c r="J58"/>
      <c r="K58"/>
    </row>
  </sheetData>
  <mergeCells count="24">
    <mergeCell ref="F5:I5"/>
    <mergeCell ref="F6:I6"/>
    <mergeCell ref="D7:E7"/>
    <mergeCell ref="D3:E3"/>
    <mergeCell ref="D4:E4"/>
    <mergeCell ref="D5:E5"/>
    <mergeCell ref="D6:E6"/>
    <mergeCell ref="F7:J7"/>
    <mergeCell ref="A58:B58"/>
    <mergeCell ref="A51:K51"/>
    <mergeCell ref="A5:C5"/>
    <mergeCell ref="A1:K1"/>
    <mergeCell ref="A2:K2"/>
    <mergeCell ref="A3:C3"/>
    <mergeCell ref="A49:C49"/>
    <mergeCell ref="J3:K3"/>
    <mergeCell ref="J4:K4"/>
    <mergeCell ref="J5:K5"/>
    <mergeCell ref="J6:K6"/>
    <mergeCell ref="A6:C6"/>
    <mergeCell ref="A7:C7"/>
    <mergeCell ref="A4:C4"/>
    <mergeCell ref="F4:I4"/>
    <mergeCell ref="F3:I3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CB4BF-E707-4F7A-A413-642897420ECC}">
  <dimension ref="A1:S17"/>
  <sheetViews>
    <sheetView workbookViewId="0">
      <selection sqref="A1:S17"/>
    </sheetView>
  </sheetViews>
  <sheetFormatPr defaultRowHeight="15" x14ac:dyDescent="0.25"/>
  <cols>
    <col min="1" max="1" width="4" style="30" bestFit="1" customWidth="1"/>
    <col min="2" max="2" width="8.42578125" bestFit="1" customWidth="1"/>
    <col min="3" max="3" width="8.28515625" customWidth="1"/>
    <col min="4" max="4" width="6.140625" bestFit="1" customWidth="1"/>
    <col min="5" max="5" width="3.5703125" bestFit="1" customWidth="1"/>
    <col min="6" max="6" width="4.7109375" bestFit="1" customWidth="1"/>
    <col min="7" max="7" width="13.7109375" customWidth="1"/>
    <col min="8" max="8" width="6.85546875" bestFit="1" customWidth="1"/>
    <col min="9" max="9" width="6.140625" bestFit="1" customWidth="1"/>
    <col min="10" max="10" width="3.5703125" bestFit="1" customWidth="1"/>
    <col min="11" max="11" width="4.7109375" bestFit="1" customWidth="1"/>
    <col min="12" max="12" width="12.7109375" bestFit="1" customWidth="1"/>
    <col min="13" max="13" width="7" bestFit="1" customWidth="1"/>
    <col min="14" max="14" width="6.140625" bestFit="1" customWidth="1"/>
    <col min="15" max="15" width="3.5703125" bestFit="1" customWidth="1"/>
    <col min="16" max="16" width="4.7109375" bestFit="1" customWidth="1"/>
    <col min="17" max="17" width="12.85546875" bestFit="1" customWidth="1"/>
    <col min="18" max="18" width="7" bestFit="1" customWidth="1"/>
    <col min="19" max="19" width="23.140625" customWidth="1"/>
  </cols>
  <sheetData>
    <row r="1" spans="1:19" x14ac:dyDescent="0.25">
      <c r="A1" s="94" t="s">
        <v>40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x14ac:dyDescent="0.25">
      <c r="A2" s="76" t="s">
        <v>20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x14ac:dyDescent="0.25">
      <c r="A3" s="95" t="s">
        <v>1</v>
      </c>
      <c r="B3" s="95"/>
      <c r="C3" s="95"/>
      <c r="D3" s="81"/>
      <c r="E3" s="81"/>
      <c r="F3" s="81"/>
      <c r="G3" s="81"/>
      <c r="H3" s="81"/>
      <c r="I3" s="81"/>
      <c r="J3" s="81"/>
      <c r="K3" s="81"/>
      <c r="L3" s="81"/>
      <c r="M3" s="76" t="s">
        <v>4</v>
      </c>
      <c r="N3" s="76"/>
      <c r="O3" s="76"/>
      <c r="P3" s="76"/>
      <c r="Q3" s="76"/>
      <c r="R3" s="81"/>
      <c r="S3" s="81"/>
    </row>
    <row r="4" spans="1:19" x14ac:dyDescent="0.25">
      <c r="A4" s="76" t="s">
        <v>2</v>
      </c>
      <c r="B4" s="76"/>
      <c r="C4" s="76"/>
      <c r="D4" s="81"/>
      <c r="E4" s="81"/>
      <c r="F4" s="81"/>
      <c r="G4" s="81"/>
      <c r="H4" s="81"/>
      <c r="I4" s="81"/>
      <c r="J4" s="81"/>
      <c r="K4" s="81"/>
      <c r="L4" s="81"/>
      <c r="M4" s="76" t="s">
        <v>6</v>
      </c>
      <c r="N4" s="76"/>
      <c r="O4" s="76"/>
      <c r="P4" s="76"/>
      <c r="Q4" s="76"/>
      <c r="R4" s="81"/>
      <c r="S4" s="81"/>
    </row>
    <row r="5" spans="1:19" x14ac:dyDescent="0.25">
      <c r="A5" s="76" t="s">
        <v>5</v>
      </c>
      <c r="B5" s="76"/>
      <c r="C5" s="76"/>
      <c r="D5" s="81"/>
      <c r="E5" s="81"/>
      <c r="F5" s="81"/>
      <c r="G5" s="81"/>
      <c r="H5" s="81"/>
      <c r="I5" s="81"/>
      <c r="J5" s="81"/>
      <c r="K5" s="81"/>
      <c r="L5" s="81"/>
      <c r="M5" s="76" t="s">
        <v>7</v>
      </c>
      <c r="N5" s="76"/>
      <c r="O5" s="76"/>
      <c r="P5" s="76"/>
      <c r="Q5" s="76"/>
      <c r="R5" s="81"/>
      <c r="S5" s="81"/>
    </row>
    <row r="6" spans="1:19" x14ac:dyDescent="0.25">
      <c r="A6" s="81" t="s">
        <v>19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76" t="s">
        <v>9</v>
      </c>
      <c r="N6" s="76"/>
      <c r="O6" s="76"/>
      <c r="P6" s="76"/>
      <c r="Q6" s="76"/>
      <c r="R6" s="81"/>
      <c r="S6" s="81"/>
    </row>
    <row r="7" spans="1:19" x14ac:dyDescent="0.25">
      <c r="A7" s="91" t="s">
        <v>0</v>
      </c>
      <c r="B7" s="91" t="s">
        <v>42</v>
      </c>
      <c r="C7" s="91" t="s">
        <v>8</v>
      </c>
      <c r="D7" s="92" t="s">
        <v>45</v>
      </c>
      <c r="E7" s="92"/>
      <c r="F7" s="92"/>
      <c r="G7" s="92"/>
      <c r="H7" s="92"/>
      <c r="I7" s="93" t="s">
        <v>46</v>
      </c>
      <c r="J7" s="93"/>
      <c r="K7" s="93"/>
      <c r="L7" s="93"/>
      <c r="M7" s="93"/>
      <c r="N7" s="74" t="s">
        <v>16</v>
      </c>
      <c r="O7" s="74"/>
      <c r="P7" s="74"/>
      <c r="Q7" s="74"/>
      <c r="R7" s="74"/>
      <c r="S7" s="19" t="s">
        <v>48</v>
      </c>
    </row>
    <row r="8" spans="1:19" s="30" customFormat="1" x14ac:dyDescent="0.25">
      <c r="A8" s="91"/>
      <c r="B8" s="91"/>
      <c r="C8" s="91"/>
      <c r="D8" s="53" t="s">
        <v>10</v>
      </c>
      <c r="E8" s="53" t="s">
        <v>12</v>
      </c>
      <c r="F8" s="53" t="s">
        <v>41</v>
      </c>
      <c r="G8" s="53" t="s">
        <v>43</v>
      </c>
      <c r="H8" s="53" t="s">
        <v>44</v>
      </c>
      <c r="I8" s="54" t="s">
        <v>10</v>
      </c>
      <c r="J8" s="54" t="s">
        <v>12</v>
      </c>
      <c r="K8" s="54" t="s">
        <v>41</v>
      </c>
      <c r="L8" s="54" t="s">
        <v>43</v>
      </c>
      <c r="M8" s="54" t="s">
        <v>44</v>
      </c>
      <c r="N8" s="55" t="s">
        <v>10</v>
      </c>
      <c r="O8" s="55" t="s">
        <v>12</v>
      </c>
      <c r="P8" s="55" t="s">
        <v>41</v>
      </c>
      <c r="Q8" s="55" t="s">
        <v>43</v>
      </c>
      <c r="R8" s="55" t="s">
        <v>44</v>
      </c>
      <c r="S8" s="52" t="s">
        <v>47</v>
      </c>
    </row>
    <row r="9" spans="1:19" x14ac:dyDescent="0.25">
      <c r="A9" s="31">
        <v>1</v>
      </c>
      <c r="B9" s="32" t="s">
        <v>25</v>
      </c>
      <c r="C9" s="32">
        <v>2019</v>
      </c>
      <c r="D9" s="33">
        <v>0</v>
      </c>
      <c r="E9" s="33">
        <v>0</v>
      </c>
      <c r="F9" s="33">
        <v>0</v>
      </c>
      <c r="G9" s="33">
        <v>0</v>
      </c>
      <c r="H9" s="33">
        <f>SUM(D9:G9)</f>
        <v>0</v>
      </c>
      <c r="I9" s="20">
        <v>0</v>
      </c>
      <c r="J9" s="20"/>
      <c r="K9" s="20"/>
      <c r="L9" s="20"/>
      <c r="M9" s="20">
        <f>SUM(I9:L9)</f>
        <v>0</v>
      </c>
      <c r="N9" s="13">
        <f>D9-I9</f>
        <v>0</v>
      </c>
      <c r="O9" s="13">
        <f>E9-J9</f>
        <v>0</v>
      </c>
      <c r="P9" s="13">
        <f>F9-K9</f>
        <v>0</v>
      </c>
      <c r="Q9" s="13">
        <f>G9-L9</f>
        <v>0</v>
      </c>
      <c r="R9" s="13">
        <f>H9-M9</f>
        <v>0</v>
      </c>
      <c r="S9" s="18">
        <f>(N9+O9)*10%</f>
        <v>0</v>
      </c>
    </row>
    <row r="10" spans="1:19" x14ac:dyDescent="0.25">
      <c r="A10" s="31">
        <v>2</v>
      </c>
      <c r="B10" s="32" t="s">
        <v>26</v>
      </c>
      <c r="C10" s="32">
        <v>2019</v>
      </c>
      <c r="D10" s="33"/>
      <c r="E10" s="33"/>
      <c r="F10" s="33"/>
      <c r="G10" s="33"/>
      <c r="H10" s="33">
        <f t="shared" ref="H10:H16" si="0">SUM(D10:G10)</f>
        <v>0</v>
      </c>
      <c r="I10" s="20"/>
      <c r="J10" s="20"/>
      <c r="K10" s="20"/>
      <c r="L10" s="20"/>
      <c r="M10" s="20">
        <f t="shared" ref="M10:M16" si="1">SUM(I10:L10)</f>
        <v>0</v>
      </c>
      <c r="N10" s="13">
        <f t="shared" ref="N10:N16" si="2">D10-I10</f>
        <v>0</v>
      </c>
      <c r="O10" s="13">
        <f t="shared" ref="O10:O16" si="3">E10-J10</f>
        <v>0</v>
      </c>
      <c r="P10" s="13">
        <f t="shared" ref="P10:P16" si="4">F10-K10</f>
        <v>0</v>
      </c>
      <c r="Q10" s="13">
        <f t="shared" ref="Q10:Q16" si="5">G10-L10</f>
        <v>0</v>
      </c>
      <c r="R10" s="13">
        <f t="shared" ref="R10:R16" si="6">H10-M10</f>
        <v>0</v>
      </c>
      <c r="S10" s="18">
        <f t="shared" ref="S10:S16" si="7">(N10+O10)*10%</f>
        <v>0</v>
      </c>
    </row>
    <row r="11" spans="1:19" x14ac:dyDescent="0.25">
      <c r="A11" s="31">
        <v>3</v>
      </c>
      <c r="B11" s="32" t="s">
        <v>27</v>
      </c>
      <c r="C11" s="32">
        <v>2019</v>
      </c>
      <c r="D11" s="33"/>
      <c r="E11" s="33"/>
      <c r="F11" s="33"/>
      <c r="G11" s="33"/>
      <c r="H11" s="33">
        <f t="shared" si="0"/>
        <v>0</v>
      </c>
      <c r="I11" s="20"/>
      <c r="J11" s="20"/>
      <c r="K11" s="20"/>
      <c r="L11" s="20"/>
      <c r="M11" s="20">
        <f t="shared" si="1"/>
        <v>0</v>
      </c>
      <c r="N11" s="13">
        <f t="shared" si="2"/>
        <v>0</v>
      </c>
      <c r="O11" s="13">
        <f t="shared" si="3"/>
        <v>0</v>
      </c>
      <c r="P11" s="13">
        <f t="shared" si="4"/>
        <v>0</v>
      </c>
      <c r="Q11" s="13">
        <f t="shared" si="5"/>
        <v>0</v>
      </c>
      <c r="R11" s="13">
        <f t="shared" si="6"/>
        <v>0</v>
      </c>
      <c r="S11" s="18">
        <f t="shared" si="7"/>
        <v>0</v>
      </c>
    </row>
    <row r="12" spans="1:19" x14ac:dyDescent="0.25">
      <c r="A12" s="31">
        <v>4</v>
      </c>
      <c r="B12" s="32" t="s">
        <v>28</v>
      </c>
      <c r="C12" s="32">
        <v>2019</v>
      </c>
      <c r="D12" s="33"/>
      <c r="E12" s="33"/>
      <c r="F12" s="33"/>
      <c r="G12" s="33"/>
      <c r="H12" s="33">
        <f t="shared" si="0"/>
        <v>0</v>
      </c>
      <c r="I12" s="20"/>
      <c r="J12" s="20"/>
      <c r="K12" s="20"/>
      <c r="L12" s="20"/>
      <c r="M12" s="20">
        <f t="shared" si="1"/>
        <v>0</v>
      </c>
      <c r="N12" s="13">
        <f t="shared" si="2"/>
        <v>0</v>
      </c>
      <c r="O12" s="13">
        <f t="shared" si="3"/>
        <v>0</v>
      </c>
      <c r="P12" s="13">
        <f t="shared" si="4"/>
        <v>0</v>
      </c>
      <c r="Q12" s="13">
        <f t="shared" si="5"/>
        <v>0</v>
      </c>
      <c r="R12" s="13">
        <f t="shared" si="6"/>
        <v>0</v>
      </c>
      <c r="S12" s="18">
        <f t="shared" si="7"/>
        <v>0</v>
      </c>
    </row>
    <row r="13" spans="1:19" x14ac:dyDescent="0.25">
      <c r="A13" s="31">
        <v>5</v>
      </c>
      <c r="B13" s="32" t="s">
        <v>29</v>
      </c>
      <c r="C13" s="32">
        <v>2019</v>
      </c>
      <c r="D13" s="33"/>
      <c r="E13" s="33"/>
      <c r="F13" s="33"/>
      <c r="G13" s="33"/>
      <c r="H13" s="33">
        <f t="shared" si="0"/>
        <v>0</v>
      </c>
      <c r="I13" s="20"/>
      <c r="J13" s="20"/>
      <c r="K13" s="20"/>
      <c r="L13" s="20"/>
      <c r="M13" s="20">
        <f t="shared" si="1"/>
        <v>0</v>
      </c>
      <c r="N13" s="13">
        <f t="shared" si="2"/>
        <v>0</v>
      </c>
      <c r="O13" s="13">
        <f t="shared" si="3"/>
        <v>0</v>
      </c>
      <c r="P13" s="13">
        <f t="shared" si="4"/>
        <v>0</v>
      </c>
      <c r="Q13" s="13">
        <f t="shared" si="5"/>
        <v>0</v>
      </c>
      <c r="R13" s="13">
        <f t="shared" si="6"/>
        <v>0</v>
      </c>
      <c r="S13" s="18">
        <f t="shared" si="7"/>
        <v>0</v>
      </c>
    </row>
    <row r="14" spans="1:19" x14ac:dyDescent="0.25">
      <c r="A14" s="31">
        <v>6</v>
      </c>
      <c r="B14" s="32" t="s">
        <v>30</v>
      </c>
      <c r="C14" s="32">
        <v>2019</v>
      </c>
      <c r="D14" s="33"/>
      <c r="E14" s="33"/>
      <c r="F14" s="33"/>
      <c r="G14" s="33"/>
      <c r="H14" s="33">
        <f t="shared" si="0"/>
        <v>0</v>
      </c>
      <c r="I14" s="20"/>
      <c r="J14" s="20"/>
      <c r="K14" s="20"/>
      <c r="L14" s="20"/>
      <c r="M14" s="20">
        <f t="shared" si="1"/>
        <v>0</v>
      </c>
      <c r="N14" s="13">
        <f t="shared" si="2"/>
        <v>0</v>
      </c>
      <c r="O14" s="13">
        <f t="shared" si="3"/>
        <v>0</v>
      </c>
      <c r="P14" s="13">
        <f t="shared" si="4"/>
        <v>0</v>
      </c>
      <c r="Q14" s="13">
        <f t="shared" si="5"/>
        <v>0</v>
      </c>
      <c r="R14" s="13">
        <f t="shared" si="6"/>
        <v>0</v>
      </c>
      <c r="S14" s="18">
        <f t="shared" si="7"/>
        <v>0</v>
      </c>
    </row>
    <row r="15" spans="1:19" x14ac:dyDescent="0.25">
      <c r="A15" s="31">
        <v>7</v>
      </c>
      <c r="B15" s="32" t="s">
        <v>31</v>
      </c>
      <c r="C15" s="32">
        <v>2019</v>
      </c>
      <c r="D15" s="33"/>
      <c r="E15" s="33"/>
      <c r="F15" s="33"/>
      <c r="G15" s="33"/>
      <c r="H15" s="33">
        <f t="shared" si="0"/>
        <v>0</v>
      </c>
      <c r="I15" s="20"/>
      <c r="J15" s="20"/>
      <c r="K15" s="20"/>
      <c r="L15" s="20"/>
      <c r="M15" s="20">
        <f t="shared" si="1"/>
        <v>0</v>
      </c>
      <c r="N15" s="13">
        <f t="shared" si="2"/>
        <v>0</v>
      </c>
      <c r="O15" s="13">
        <f t="shared" si="3"/>
        <v>0</v>
      </c>
      <c r="P15" s="13">
        <f t="shared" si="4"/>
        <v>0</v>
      </c>
      <c r="Q15" s="13">
        <f t="shared" si="5"/>
        <v>0</v>
      </c>
      <c r="R15" s="13">
        <f t="shared" si="6"/>
        <v>0</v>
      </c>
      <c r="S15" s="18">
        <f t="shared" si="7"/>
        <v>0</v>
      </c>
    </row>
    <row r="16" spans="1:19" x14ac:dyDescent="0.25">
      <c r="A16" s="31">
        <v>8</v>
      </c>
      <c r="B16" s="32" t="s">
        <v>32</v>
      </c>
      <c r="C16" s="32">
        <v>2019</v>
      </c>
      <c r="D16" s="33"/>
      <c r="E16" s="33"/>
      <c r="F16" s="33"/>
      <c r="G16" s="33"/>
      <c r="H16" s="33">
        <f t="shared" si="0"/>
        <v>0</v>
      </c>
      <c r="I16" s="20"/>
      <c r="J16" s="20"/>
      <c r="K16" s="20"/>
      <c r="L16" s="20"/>
      <c r="M16" s="20">
        <f t="shared" si="1"/>
        <v>0</v>
      </c>
      <c r="N16" s="13">
        <f t="shared" si="2"/>
        <v>0</v>
      </c>
      <c r="O16" s="13">
        <f t="shared" si="3"/>
        <v>0</v>
      </c>
      <c r="P16" s="13">
        <f t="shared" si="4"/>
        <v>0</v>
      </c>
      <c r="Q16" s="13">
        <f t="shared" si="5"/>
        <v>0</v>
      </c>
      <c r="R16" s="13">
        <f t="shared" si="6"/>
        <v>0</v>
      </c>
      <c r="S16" s="18">
        <f t="shared" si="7"/>
        <v>0</v>
      </c>
    </row>
    <row r="17" spans="1:19" x14ac:dyDescent="0.25">
      <c r="A17" s="88" t="s">
        <v>35</v>
      </c>
      <c r="B17" s="89"/>
      <c r="C17" s="90"/>
      <c r="D17" s="22">
        <f t="shared" ref="D17:S17" si="8">SUM(D9:D16)</f>
        <v>0</v>
      </c>
      <c r="E17" s="22">
        <f t="shared" si="8"/>
        <v>0</v>
      </c>
      <c r="F17" s="22">
        <f t="shared" si="8"/>
        <v>0</v>
      </c>
      <c r="G17" s="22">
        <f t="shared" si="8"/>
        <v>0</v>
      </c>
      <c r="H17" s="22">
        <f t="shared" si="8"/>
        <v>0</v>
      </c>
      <c r="I17" s="22">
        <f t="shared" si="8"/>
        <v>0</v>
      </c>
      <c r="J17" s="22">
        <f t="shared" si="8"/>
        <v>0</v>
      </c>
      <c r="K17" s="22">
        <f t="shared" si="8"/>
        <v>0</v>
      </c>
      <c r="L17" s="22">
        <f t="shared" si="8"/>
        <v>0</v>
      </c>
      <c r="M17" s="22">
        <f t="shared" si="8"/>
        <v>0</v>
      </c>
      <c r="N17" s="22">
        <f t="shared" si="8"/>
        <v>0</v>
      </c>
      <c r="O17" s="22">
        <f t="shared" si="8"/>
        <v>0</v>
      </c>
      <c r="P17" s="22">
        <f t="shared" si="8"/>
        <v>0</v>
      </c>
      <c r="Q17" s="22">
        <f t="shared" si="8"/>
        <v>0</v>
      </c>
      <c r="R17" s="22">
        <f t="shared" si="8"/>
        <v>0</v>
      </c>
      <c r="S17" s="22">
        <f t="shared" si="8"/>
        <v>0</v>
      </c>
    </row>
  </sheetData>
  <mergeCells count="25">
    <mergeCell ref="A1:S1"/>
    <mergeCell ref="A2:S2"/>
    <mergeCell ref="D3:L3"/>
    <mergeCell ref="D4:L4"/>
    <mergeCell ref="D5:L5"/>
    <mergeCell ref="M3:Q3"/>
    <mergeCell ref="A4:C4"/>
    <mergeCell ref="A5:C5"/>
    <mergeCell ref="M4:Q4"/>
    <mergeCell ref="M5:Q5"/>
    <mergeCell ref="A3:C3"/>
    <mergeCell ref="A17:C17"/>
    <mergeCell ref="M6:Q6"/>
    <mergeCell ref="R3:S3"/>
    <mergeCell ref="R4:S4"/>
    <mergeCell ref="R5:S5"/>
    <mergeCell ref="R6:S6"/>
    <mergeCell ref="A7:A8"/>
    <mergeCell ref="B7:B8"/>
    <mergeCell ref="C7:C8"/>
    <mergeCell ref="D7:H7"/>
    <mergeCell ref="I7:M7"/>
    <mergeCell ref="N7:R7"/>
    <mergeCell ref="D6:L6"/>
    <mergeCell ref="A6:C6"/>
  </mergeCells>
  <phoneticPr fontId="2" type="noConversion"/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B40A5-470E-4250-BD34-0AC3EB286E20}">
  <sheetPr>
    <pageSetUpPr fitToPage="1"/>
  </sheetPr>
  <dimension ref="A1:C33"/>
  <sheetViews>
    <sheetView tabSelected="1" topLeftCell="A16" workbookViewId="0">
      <selection activeCell="C28" sqref="C28:C29"/>
    </sheetView>
  </sheetViews>
  <sheetFormatPr defaultRowHeight="15" x14ac:dyDescent="0.25"/>
  <cols>
    <col min="1" max="1" width="9.140625" style="101"/>
    <col min="2" max="2" width="85.42578125" style="98" customWidth="1"/>
    <col min="3" max="3" width="40.28515625" customWidth="1"/>
    <col min="4" max="4" width="10.7109375" bestFit="1" customWidth="1"/>
    <col min="5" max="5" width="22.140625" bestFit="1" customWidth="1"/>
    <col min="6" max="6" width="14.85546875" bestFit="1" customWidth="1"/>
    <col min="7" max="7" width="11.5703125" bestFit="1" customWidth="1"/>
    <col min="8" max="8" width="25.5703125" customWidth="1"/>
    <col min="9" max="9" width="21.7109375" bestFit="1" customWidth="1"/>
    <col min="10" max="10" width="14.85546875" bestFit="1" customWidth="1"/>
    <col min="11" max="11" width="11.5703125" bestFit="1" customWidth="1"/>
    <col min="12" max="12" width="11.5703125" customWidth="1"/>
    <col min="13" max="13" width="15" bestFit="1" customWidth="1"/>
    <col min="14" max="14" width="21.5703125" customWidth="1"/>
  </cols>
  <sheetData>
    <row r="1" spans="1:3" ht="27" customHeight="1" x14ac:dyDescent="0.25">
      <c r="A1" s="102" t="s">
        <v>81</v>
      </c>
      <c r="B1" s="103"/>
      <c r="C1" s="104"/>
    </row>
    <row r="2" spans="1:3" ht="27" customHeight="1" x14ac:dyDescent="0.25">
      <c r="A2" s="67"/>
      <c r="B2" s="107" t="s">
        <v>80</v>
      </c>
      <c r="C2" s="4"/>
    </row>
    <row r="3" spans="1:3" ht="27" customHeight="1" x14ac:dyDescent="0.3">
      <c r="A3" s="67"/>
      <c r="B3" s="107" t="s">
        <v>59</v>
      </c>
      <c r="C3" s="66"/>
    </row>
    <row r="4" spans="1:3" ht="27" customHeight="1" x14ac:dyDescent="0.3">
      <c r="A4" s="67"/>
      <c r="B4" s="107" t="s">
        <v>1</v>
      </c>
      <c r="C4" s="66"/>
    </row>
    <row r="5" spans="1:3" ht="27" customHeight="1" x14ac:dyDescent="0.3">
      <c r="A5" s="67"/>
      <c r="B5" s="107" t="s">
        <v>79</v>
      </c>
      <c r="C5" s="66"/>
    </row>
    <row r="6" spans="1:3" ht="27" customHeight="1" x14ac:dyDescent="0.3">
      <c r="A6" s="67"/>
      <c r="B6" s="107" t="s">
        <v>60</v>
      </c>
      <c r="C6" s="66"/>
    </row>
    <row r="7" spans="1:3" ht="27" customHeight="1" x14ac:dyDescent="0.3">
      <c r="A7" s="67"/>
      <c r="B7" s="107" t="s">
        <v>4</v>
      </c>
      <c r="C7" s="66"/>
    </row>
    <row r="8" spans="1:3" ht="27" customHeight="1" x14ac:dyDescent="0.3">
      <c r="A8" s="67"/>
      <c r="B8" s="107" t="s">
        <v>73</v>
      </c>
      <c r="C8" s="66"/>
    </row>
    <row r="9" spans="1:3" ht="27" customHeight="1" x14ac:dyDescent="0.3">
      <c r="A9" s="67"/>
      <c r="B9" s="107" t="s">
        <v>74</v>
      </c>
      <c r="C9" s="66"/>
    </row>
    <row r="10" spans="1:3" ht="27" customHeight="1" x14ac:dyDescent="0.3">
      <c r="A10" s="67"/>
      <c r="B10" s="107" t="s">
        <v>75</v>
      </c>
      <c r="C10" s="66"/>
    </row>
    <row r="11" spans="1:3" ht="27" customHeight="1" x14ac:dyDescent="0.3">
      <c r="A11" s="67"/>
      <c r="B11" s="107" t="s">
        <v>76</v>
      </c>
      <c r="C11" s="66"/>
    </row>
    <row r="12" spans="1:3" ht="27" customHeight="1" x14ac:dyDescent="0.3">
      <c r="A12" s="67"/>
      <c r="B12" s="107" t="s">
        <v>77</v>
      </c>
      <c r="C12" s="66"/>
    </row>
    <row r="13" spans="1:3" ht="27" customHeight="1" x14ac:dyDescent="0.3">
      <c r="A13" s="67"/>
      <c r="B13" s="107" t="s">
        <v>78</v>
      </c>
      <c r="C13" s="66"/>
    </row>
    <row r="14" spans="1:3" ht="27" customHeight="1" x14ac:dyDescent="0.25">
      <c r="A14" s="67"/>
      <c r="B14" s="105" t="s">
        <v>67</v>
      </c>
      <c r="C14" s="105"/>
    </row>
    <row r="15" spans="1:3" ht="27" customHeight="1" x14ac:dyDescent="0.3">
      <c r="A15" s="67">
        <v>1</v>
      </c>
      <c r="B15" s="107" t="s">
        <v>64</v>
      </c>
      <c r="C15" s="66"/>
    </row>
    <row r="16" spans="1:3" ht="27" customHeight="1" x14ac:dyDescent="0.3">
      <c r="A16" s="67">
        <v>2</v>
      </c>
      <c r="B16" s="107" t="s">
        <v>58</v>
      </c>
      <c r="C16" s="66"/>
    </row>
    <row r="17" spans="1:3" ht="27" customHeight="1" x14ac:dyDescent="0.3">
      <c r="A17" s="67">
        <v>3</v>
      </c>
      <c r="B17" s="106" t="s">
        <v>65</v>
      </c>
      <c r="C17" s="66">
        <f>C16-C15</f>
        <v>0</v>
      </c>
    </row>
    <row r="18" spans="1:3" ht="27" customHeight="1" x14ac:dyDescent="0.25">
      <c r="A18" s="67"/>
      <c r="B18" s="105" t="s">
        <v>68</v>
      </c>
      <c r="C18" s="105"/>
    </row>
    <row r="19" spans="1:3" ht="27" customHeight="1" x14ac:dyDescent="0.3">
      <c r="A19" s="67">
        <v>4</v>
      </c>
      <c r="B19" s="107" t="s">
        <v>63</v>
      </c>
      <c r="C19" s="66"/>
    </row>
    <row r="20" spans="1:3" ht="27" customHeight="1" x14ac:dyDescent="0.3">
      <c r="A20" s="67">
        <v>5</v>
      </c>
      <c r="B20" s="107" t="s">
        <v>62</v>
      </c>
      <c r="C20" s="66"/>
    </row>
    <row r="21" spans="1:3" ht="27" customHeight="1" x14ac:dyDescent="0.3">
      <c r="A21" s="67">
        <v>6</v>
      </c>
      <c r="B21" s="107" t="s">
        <v>61</v>
      </c>
      <c r="C21" s="66"/>
    </row>
    <row r="22" spans="1:3" ht="27" customHeight="1" x14ac:dyDescent="0.3">
      <c r="A22" s="67">
        <v>7</v>
      </c>
      <c r="B22" s="107" t="s">
        <v>82</v>
      </c>
      <c r="C22" s="66">
        <f>C20-C21</f>
        <v>0</v>
      </c>
    </row>
    <row r="23" spans="1:3" ht="27" customHeight="1" x14ac:dyDescent="0.3">
      <c r="A23" s="67">
        <v>8</v>
      </c>
      <c r="B23" s="106" t="s">
        <v>83</v>
      </c>
      <c r="C23" s="66">
        <f>C22-C19</f>
        <v>0</v>
      </c>
    </row>
    <row r="24" spans="1:3" ht="27" customHeight="1" x14ac:dyDescent="0.25">
      <c r="A24" s="67"/>
      <c r="B24" s="105" t="s">
        <v>66</v>
      </c>
      <c r="C24" s="105"/>
    </row>
    <row r="25" spans="1:3" ht="27" customHeight="1" x14ac:dyDescent="0.3">
      <c r="A25" s="67">
        <v>9</v>
      </c>
      <c r="B25" s="107" t="s">
        <v>69</v>
      </c>
      <c r="C25" s="66"/>
    </row>
    <row r="26" spans="1:3" ht="27" customHeight="1" x14ac:dyDescent="0.3">
      <c r="A26" s="67">
        <v>10</v>
      </c>
      <c r="B26" s="106" t="s">
        <v>84</v>
      </c>
      <c r="C26" s="66">
        <f>C17+C23</f>
        <v>0</v>
      </c>
    </row>
    <row r="27" spans="1:3" ht="27" customHeight="1" x14ac:dyDescent="0.3">
      <c r="A27" s="67">
        <v>11</v>
      </c>
      <c r="B27" s="107" t="s">
        <v>85</v>
      </c>
      <c r="C27" s="66">
        <f>C25-C26</f>
        <v>0</v>
      </c>
    </row>
    <row r="28" spans="1:3" x14ac:dyDescent="0.25">
      <c r="A28" s="99"/>
      <c r="B28" s="97" t="s">
        <v>70</v>
      </c>
      <c r="C28" s="96"/>
    </row>
    <row r="29" spans="1:3" x14ac:dyDescent="0.25">
      <c r="A29" s="100"/>
      <c r="B29" s="97"/>
      <c r="C29" s="96"/>
    </row>
    <row r="30" spans="1:3" x14ac:dyDescent="0.25">
      <c r="A30" s="99"/>
      <c r="B30" s="97" t="s">
        <v>71</v>
      </c>
      <c r="C30" s="96"/>
    </row>
    <row r="31" spans="1:3" x14ac:dyDescent="0.25">
      <c r="A31" s="100"/>
      <c r="B31" s="97"/>
      <c r="C31" s="96"/>
    </row>
    <row r="32" spans="1:3" x14ac:dyDescent="0.25">
      <c r="A32" s="99"/>
      <c r="B32" s="97" t="s">
        <v>72</v>
      </c>
      <c r="C32" s="96"/>
    </row>
    <row r="33" spans="1:3" x14ac:dyDescent="0.25">
      <c r="A33" s="100"/>
      <c r="B33" s="97"/>
      <c r="C33" s="96"/>
    </row>
  </sheetData>
  <mergeCells count="13">
    <mergeCell ref="A28:A29"/>
    <mergeCell ref="A30:A31"/>
    <mergeCell ref="A32:A33"/>
    <mergeCell ref="A1:C1"/>
    <mergeCell ref="B24:C24"/>
    <mergeCell ref="B14:C14"/>
    <mergeCell ref="B18:C18"/>
    <mergeCell ref="C28:C29"/>
    <mergeCell ref="B30:B31"/>
    <mergeCell ref="C30:C31"/>
    <mergeCell ref="B32:B33"/>
    <mergeCell ref="C32:C33"/>
    <mergeCell ref="B28:B29"/>
  </mergeCells>
  <pageMargins left="0.11811023622047245" right="0.19685039370078741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FINAL ANNEXURE 1</vt:lpstr>
      <vt:lpstr>FINAL ANNEXURE 2</vt:lpstr>
      <vt:lpstr>F ANNEXURE 3</vt:lpstr>
      <vt:lpstr>ANNEXURE-4</vt:lpstr>
      <vt:lpstr>'ANNEXURE-4'!Print_Area</vt:lpstr>
      <vt:lpstr>'F ANNEXURE 3'!Print_Area</vt:lpstr>
      <vt:lpstr>'FINAL ANNEXURE 1'!Print_Area</vt:lpstr>
      <vt:lpstr>'FINAL ANNEXURE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2022-05-17T10:16:55Z</cp:lastPrinted>
  <dcterms:created xsi:type="dcterms:W3CDTF">2022-04-30T10:43:16Z</dcterms:created>
  <dcterms:modified xsi:type="dcterms:W3CDTF">2022-05-17T12:09:04Z</dcterms:modified>
</cp:coreProperties>
</file>